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585" windowWidth="18690" windowHeight="9015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53" i="43" l="1"/>
  <c r="N51" i="43"/>
  <c r="L51" i="43"/>
  <c r="K51" i="43"/>
  <c r="K53" i="43" s="1"/>
  <c r="I51" i="43"/>
  <c r="G51" i="43"/>
  <c r="F51" i="43"/>
  <c r="M50" i="43"/>
  <c r="H50" i="43"/>
  <c r="J50" i="43" s="1"/>
  <c r="M49" i="43"/>
  <c r="H49" i="43"/>
  <c r="J49" i="43" s="1"/>
  <c r="M48" i="43"/>
  <c r="J48" i="43"/>
  <c r="H48" i="43"/>
  <c r="M47" i="43"/>
  <c r="H47" i="43"/>
  <c r="J47" i="43" s="1"/>
  <c r="M46" i="43"/>
  <c r="H46" i="43"/>
  <c r="J46" i="43" s="1"/>
  <c r="M45" i="43"/>
  <c r="H45" i="43"/>
  <c r="J45" i="43" s="1"/>
  <c r="M44" i="43"/>
  <c r="J44" i="43"/>
  <c r="H44" i="43"/>
  <c r="M43" i="43"/>
  <c r="H43" i="43"/>
  <c r="J43" i="43" s="1"/>
  <c r="M42" i="43"/>
  <c r="H42" i="43"/>
  <c r="J42" i="43" s="1"/>
  <c r="M41" i="43"/>
  <c r="H41" i="43"/>
  <c r="J41" i="43" s="1"/>
  <c r="M40" i="43"/>
  <c r="J40" i="43"/>
  <c r="H40" i="43"/>
  <c r="M39" i="43"/>
  <c r="H39" i="43"/>
  <c r="J39" i="43" s="1"/>
  <c r="M38" i="43"/>
  <c r="M51" i="43" s="1"/>
  <c r="H38" i="43"/>
  <c r="H51" i="43" s="1"/>
  <c r="N37" i="43"/>
  <c r="N53" i="43" s="1"/>
  <c r="M37" i="43"/>
  <c r="I37" i="43"/>
  <c r="G37" i="43"/>
  <c r="F37" i="43"/>
  <c r="M36" i="43"/>
  <c r="J36" i="43"/>
  <c r="H36" i="43"/>
  <c r="M35" i="43"/>
  <c r="H35" i="43"/>
  <c r="J35" i="43" s="1"/>
  <c r="H34" i="43"/>
  <c r="J34" i="43" s="1"/>
  <c r="H33" i="43"/>
  <c r="J33" i="43" s="1"/>
  <c r="H32" i="43"/>
  <c r="J32" i="43" s="1"/>
  <c r="H31" i="43"/>
  <c r="J31" i="43" s="1"/>
  <c r="H30" i="43"/>
  <c r="J30" i="43" s="1"/>
  <c r="H29" i="43"/>
  <c r="J29" i="43" s="1"/>
  <c r="M28" i="43"/>
  <c r="H28" i="43"/>
  <c r="J28" i="43" s="1"/>
  <c r="J27" i="43"/>
  <c r="H27" i="43"/>
  <c r="M26" i="43"/>
  <c r="H26" i="43"/>
  <c r="J26" i="43" s="1"/>
  <c r="H25" i="43"/>
  <c r="J25" i="43" s="1"/>
  <c r="M24" i="43"/>
  <c r="J24" i="43"/>
  <c r="H24" i="43"/>
  <c r="L23" i="43"/>
  <c r="L53" i="43" s="1"/>
  <c r="I23" i="43"/>
  <c r="G23" i="43"/>
  <c r="G53" i="43" s="1"/>
  <c r="F23" i="43"/>
  <c r="F53" i="43" s="1"/>
  <c r="H22" i="43"/>
  <c r="J22" i="43" s="1"/>
  <c r="H21" i="43"/>
  <c r="J21" i="43" s="1"/>
  <c r="H20" i="43"/>
  <c r="J20" i="43" s="1"/>
  <c r="M19" i="43"/>
  <c r="J19" i="43"/>
  <c r="H19" i="43"/>
  <c r="M18" i="43"/>
  <c r="H18" i="43"/>
  <c r="J18" i="43" s="1"/>
  <c r="M17" i="43"/>
  <c r="H17" i="43"/>
  <c r="J17" i="43" s="1"/>
  <c r="M16" i="43"/>
  <c r="H16" i="43"/>
  <c r="J16" i="43" s="1"/>
  <c r="M15" i="43"/>
  <c r="J15" i="43"/>
  <c r="H15" i="43"/>
  <c r="M14" i="43"/>
  <c r="H14" i="43"/>
  <c r="J14" i="43" s="1"/>
  <c r="M13" i="43"/>
  <c r="H13" i="43"/>
  <c r="J13" i="43" s="1"/>
  <c r="M12" i="43"/>
  <c r="H12" i="43"/>
  <c r="J12" i="43" s="1"/>
  <c r="M11" i="43"/>
  <c r="J11" i="43"/>
  <c r="H11" i="43"/>
  <c r="M10" i="43"/>
  <c r="M23" i="43" s="1"/>
  <c r="M53" i="43" s="1"/>
  <c r="H10" i="43"/>
  <c r="H23" i="43" s="1"/>
  <c r="J37" i="43" l="1"/>
  <c r="H53" i="43"/>
  <c r="J10" i="43"/>
  <c r="J23" i="43" s="1"/>
  <c r="H37" i="43"/>
  <c r="J38" i="43"/>
  <c r="J51" i="43" s="1"/>
  <c r="J53" i="43" l="1"/>
  <c r="J53" i="45" l="1"/>
  <c r="K53" i="45"/>
  <c r="L53" i="45"/>
  <c r="M53" i="45"/>
  <c r="M37" i="45"/>
  <c r="N53" i="45"/>
  <c r="N51" i="45"/>
  <c r="M51" i="45"/>
  <c r="L51" i="45"/>
  <c r="K51" i="45"/>
  <c r="I51" i="45"/>
  <c r="G51" i="45"/>
  <c r="F51" i="45"/>
  <c r="N37" i="45"/>
  <c r="L37" i="45"/>
  <c r="K37" i="45"/>
  <c r="N23" i="45"/>
  <c r="M23" i="45"/>
  <c r="L23" i="45"/>
  <c r="J37" i="45"/>
  <c r="J23" i="45"/>
  <c r="I23" i="45"/>
  <c r="H23" i="45"/>
  <c r="H53" i="45"/>
  <c r="H37" i="45"/>
  <c r="G37" i="45"/>
  <c r="F37" i="45"/>
  <c r="G53" i="45" l="1"/>
  <c r="F53" i="45"/>
  <c r="K53" i="50" l="1"/>
  <c r="J51" i="47" l="1"/>
  <c r="N51" i="37" l="1"/>
  <c r="L51" i="37"/>
  <c r="K51" i="37"/>
  <c r="I51" i="37"/>
  <c r="G51" i="37"/>
  <c r="F51" i="37"/>
  <c r="M50" i="37"/>
  <c r="H50" i="37"/>
  <c r="J50" i="37" s="1"/>
  <c r="M49" i="37"/>
  <c r="J49" i="37"/>
  <c r="H49" i="37"/>
  <c r="M48" i="37"/>
  <c r="J48" i="37"/>
  <c r="H48" i="37"/>
  <c r="M47" i="37"/>
  <c r="J47" i="37"/>
  <c r="H47" i="37"/>
  <c r="M46" i="37"/>
  <c r="H46" i="37"/>
  <c r="J46" i="37" s="1"/>
  <c r="M45" i="37"/>
  <c r="J45" i="37"/>
  <c r="H45" i="37"/>
  <c r="M44" i="37"/>
  <c r="J44" i="37"/>
  <c r="H44" i="37"/>
  <c r="M43" i="37"/>
  <c r="J43" i="37"/>
  <c r="H43" i="37"/>
  <c r="M42" i="37"/>
  <c r="H42" i="37"/>
  <c r="J42" i="37" s="1"/>
  <c r="M41" i="37"/>
  <c r="J41" i="37"/>
  <c r="H41" i="37"/>
  <c r="M40" i="37"/>
  <c r="J40" i="37"/>
  <c r="H40" i="37"/>
  <c r="M39" i="37"/>
  <c r="J39" i="37"/>
  <c r="H39" i="37"/>
  <c r="M38" i="37"/>
  <c r="M51" i="37" s="1"/>
  <c r="H38" i="37"/>
  <c r="H51" i="37" s="1"/>
  <c r="N37" i="37"/>
  <c r="L37" i="37"/>
  <c r="K37" i="37"/>
  <c r="I37" i="37"/>
  <c r="G37" i="37"/>
  <c r="F37" i="37"/>
  <c r="M36" i="37"/>
  <c r="H36" i="37"/>
  <c r="J36" i="37" s="1"/>
  <c r="M35" i="37"/>
  <c r="J35" i="37"/>
  <c r="H35" i="37"/>
  <c r="M34" i="37"/>
  <c r="J34" i="37"/>
  <c r="H34" i="37"/>
  <c r="M33" i="37"/>
  <c r="J33" i="37"/>
  <c r="H33" i="37"/>
  <c r="M32" i="37"/>
  <c r="H32" i="37"/>
  <c r="J32" i="37" s="1"/>
  <c r="M31" i="37"/>
  <c r="J31" i="37"/>
  <c r="H31" i="37"/>
  <c r="M30" i="37"/>
  <c r="J30" i="37"/>
  <c r="H30" i="37"/>
  <c r="M29" i="37"/>
  <c r="J29" i="37"/>
  <c r="H29" i="37"/>
  <c r="M28" i="37"/>
  <c r="H28" i="37"/>
  <c r="J28" i="37" s="1"/>
  <c r="M27" i="37"/>
  <c r="J27" i="37"/>
  <c r="H27" i="37"/>
  <c r="M26" i="37"/>
  <c r="J26" i="37"/>
  <c r="H26" i="37"/>
  <c r="M25" i="37"/>
  <c r="J25" i="37"/>
  <c r="H25" i="37"/>
  <c r="M24" i="37"/>
  <c r="M37" i="37" s="1"/>
  <c r="H24" i="37"/>
  <c r="H37" i="37" s="1"/>
  <c r="N23" i="37"/>
  <c r="N53" i="37" s="1"/>
  <c r="L23" i="37"/>
  <c r="L53" i="37" s="1"/>
  <c r="K23" i="37"/>
  <c r="K53" i="37" s="1"/>
  <c r="I23" i="37"/>
  <c r="I53" i="37" s="1"/>
  <c r="G23" i="37"/>
  <c r="G53" i="37" s="1"/>
  <c r="F23" i="37"/>
  <c r="F53" i="37" s="1"/>
  <c r="M22" i="37"/>
  <c r="H22" i="37"/>
  <c r="J22" i="37" s="1"/>
  <c r="M21" i="37"/>
  <c r="J21" i="37"/>
  <c r="H21" i="37"/>
  <c r="M20" i="37"/>
  <c r="J20" i="37"/>
  <c r="H20" i="37"/>
  <c r="M19" i="37"/>
  <c r="J19" i="37"/>
  <c r="H19" i="37"/>
  <c r="M18" i="37"/>
  <c r="H18" i="37"/>
  <c r="J18" i="37" s="1"/>
  <c r="M17" i="37"/>
  <c r="J17" i="37"/>
  <c r="H17" i="37"/>
  <c r="M16" i="37"/>
  <c r="J16" i="37"/>
  <c r="H16" i="37"/>
  <c r="M15" i="37"/>
  <c r="J15" i="37"/>
  <c r="H15" i="37"/>
  <c r="M14" i="37"/>
  <c r="H14" i="37"/>
  <c r="J14" i="37" s="1"/>
  <c r="M13" i="37"/>
  <c r="J13" i="37"/>
  <c r="H13" i="37"/>
  <c r="M12" i="37"/>
  <c r="J12" i="37"/>
  <c r="H12" i="37"/>
  <c r="M11" i="37"/>
  <c r="H11" i="37"/>
  <c r="J11" i="37" s="1"/>
  <c r="M10" i="37"/>
  <c r="M23" i="37" s="1"/>
  <c r="M53" i="37" s="1"/>
  <c r="H10" i="37"/>
  <c r="H23" i="37" s="1"/>
  <c r="H53" i="37" s="1"/>
  <c r="J10" i="37" l="1"/>
  <c r="J23" i="37" s="1"/>
  <c r="J24" i="37"/>
  <c r="J37" i="37" s="1"/>
  <c r="J38" i="37"/>
  <c r="J51" i="37" s="1"/>
  <c r="N53" i="36"/>
  <c r="I53" i="36"/>
  <c r="F53" i="36"/>
  <c r="M52" i="36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J47" i="36"/>
  <c r="H47" i="36"/>
  <c r="M46" i="36"/>
  <c r="H46" i="36"/>
  <c r="J46" i="36" s="1"/>
  <c r="M45" i="36"/>
  <c r="H45" i="36"/>
  <c r="J45" i="36" s="1"/>
  <c r="M44" i="36"/>
  <c r="H44" i="36"/>
  <c r="J44" i="36" s="1"/>
  <c r="M43" i="36"/>
  <c r="J43" i="36"/>
  <c r="H43" i="36"/>
  <c r="M42" i="36"/>
  <c r="H42" i="36"/>
  <c r="J42" i="36" s="1"/>
  <c r="M41" i="36"/>
  <c r="H41" i="36"/>
  <c r="J41" i="36" s="1"/>
  <c r="M40" i="36"/>
  <c r="H40" i="36"/>
  <c r="J40" i="36" s="1"/>
  <c r="M39" i="36"/>
  <c r="J39" i="36"/>
  <c r="H39" i="36"/>
  <c r="M38" i="36"/>
  <c r="M51" i="36" s="1"/>
  <c r="H38" i="36"/>
  <c r="J38" i="36" s="1"/>
  <c r="J51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J33" i="36"/>
  <c r="H33" i="36"/>
  <c r="M32" i="36"/>
  <c r="H32" i="36"/>
  <c r="J32" i="36" s="1"/>
  <c r="M31" i="36"/>
  <c r="H31" i="36"/>
  <c r="J31" i="36" s="1"/>
  <c r="M30" i="36"/>
  <c r="H30" i="36"/>
  <c r="J30" i="36" s="1"/>
  <c r="M29" i="36"/>
  <c r="J29" i="36"/>
  <c r="H29" i="36"/>
  <c r="M28" i="36"/>
  <c r="H28" i="36"/>
  <c r="J28" i="36" s="1"/>
  <c r="M27" i="36"/>
  <c r="H27" i="36"/>
  <c r="J27" i="36" s="1"/>
  <c r="M26" i="36"/>
  <c r="H26" i="36"/>
  <c r="J26" i="36" s="1"/>
  <c r="M25" i="36"/>
  <c r="J25" i="36"/>
  <c r="H25" i="36"/>
  <c r="M24" i="36"/>
  <c r="M37" i="36" s="1"/>
  <c r="H24" i="36"/>
  <c r="H37" i="36" s="1"/>
  <c r="N23" i="36"/>
  <c r="L23" i="36"/>
  <c r="L53" i="36" s="1"/>
  <c r="K23" i="36"/>
  <c r="K53" i="36" s="1"/>
  <c r="I23" i="36"/>
  <c r="G23" i="36"/>
  <c r="G53" i="36" s="1"/>
  <c r="F23" i="36"/>
  <c r="M22" i="36"/>
  <c r="H22" i="36"/>
  <c r="J22" i="36" s="1"/>
  <c r="M21" i="36"/>
  <c r="H21" i="36"/>
  <c r="J21" i="36" s="1"/>
  <c r="M20" i="36"/>
  <c r="H20" i="36"/>
  <c r="J20" i="36" s="1"/>
  <c r="M19" i="36"/>
  <c r="J19" i="36"/>
  <c r="H19" i="36"/>
  <c r="M18" i="36"/>
  <c r="H18" i="36"/>
  <c r="J18" i="36" s="1"/>
  <c r="M17" i="36"/>
  <c r="H17" i="36"/>
  <c r="J17" i="36" s="1"/>
  <c r="M16" i="36"/>
  <c r="H16" i="36"/>
  <c r="J16" i="36" s="1"/>
  <c r="M15" i="36"/>
  <c r="J15" i="36"/>
  <c r="H15" i="36"/>
  <c r="M14" i="36"/>
  <c r="H14" i="36"/>
  <c r="J14" i="36" s="1"/>
  <c r="M13" i="36"/>
  <c r="H13" i="36"/>
  <c r="J13" i="36" s="1"/>
  <c r="M12" i="36"/>
  <c r="H12" i="36"/>
  <c r="J12" i="36" s="1"/>
  <c r="M11" i="36"/>
  <c r="J11" i="36"/>
  <c r="H11" i="36"/>
  <c r="M10" i="36"/>
  <c r="M23" i="36" s="1"/>
  <c r="H10" i="36"/>
  <c r="J10" i="36" s="1"/>
  <c r="J53" i="37" l="1"/>
  <c r="J23" i="36"/>
  <c r="M53" i="36"/>
  <c r="H23" i="36"/>
  <c r="H53" i="36" s="1"/>
  <c r="J24" i="36"/>
  <c r="J37" i="36" s="1"/>
  <c r="H51" i="36"/>
  <c r="K53" i="44"/>
  <c r="G53" i="44"/>
  <c r="N51" i="44"/>
  <c r="L51" i="44"/>
  <c r="K51" i="44"/>
  <c r="I51" i="44"/>
  <c r="G51" i="44"/>
  <c r="F51" i="44"/>
  <c r="M50" i="44"/>
  <c r="J50" i="44"/>
  <c r="H50" i="44"/>
  <c r="M49" i="44"/>
  <c r="H49" i="44"/>
  <c r="J49" i="44" s="1"/>
  <c r="M48" i="44"/>
  <c r="H48" i="44"/>
  <c r="J48" i="44" s="1"/>
  <c r="M47" i="44"/>
  <c r="H47" i="44"/>
  <c r="J47" i="44" s="1"/>
  <c r="M46" i="44"/>
  <c r="J46" i="44"/>
  <c r="H46" i="44"/>
  <c r="M45" i="44"/>
  <c r="H45" i="44"/>
  <c r="J45" i="44" s="1"/>
  <c r="M44" i="44"/>
  <c r="H44" i="44"/>
  <c r="J44" i="44" s="1"/>
  <c r="M43" i="44"/>
  <c r="H43" i="44"/>
  <c r="J43" i="44" s="1"/>
  <c r="M42" i="44"/>
  <c r="J42" i="44"/>
  <c r="H42" i="44"/>
  <c r="M41" i="44"/>
  <c r="H41" i="44"/>
  <c r="J41" i="44" s="1"/>
  <c r="M40" i="44"/>
  <c r="H40" i="44"/>
  <c r="J40" i="44" s="1"/>
  <c r="M39" i="44"/>
  <c r="H39" i="44"/>
  <c r="J39" i="44" s="1"/>
  <c r="M38" i="44"/>
  <c r="M51" i="44" s="1"/>
  <c r="J38" i="44"/>
  <c r="H38" i="44"/>
  <c r="N37" i="44"/>
  <c r="L37" i="44"/>
  <c r="K37" i="44"/>
  <c r="I37" i="44"/>
  <c r="G37" i="44"/>
  <c r="F37" i="44"/>
  <c r="M36" i="44"/>
  <c r="J36" i="44"/>
  <c r="H36" i="44"/>
  <c r="M35" i="44"/>
  <c r="H35" i="44"/>
  <c r="J35" i="44" s="1"/>
  <c r="M34" i="44"/>
  <c r="H34" i="44"/>
  <c r="J34" i="44" s="1"/>
  <c r="M33" i="44"/>
  <c r="H33" i="44"/>
  <c r="J33" i="44" s="1"/>
  <c r="M32" i="44"/>
  <c r="J32" i="44"/>
  <c r="H32" i="44"/>
  <c r="M31" i="44"/>
  <c r="H31" i="44"/>
  <c r="J31" i="44" s="1"/>
  <c r="M30" i="44"/>
  <c r="H30" i="44"/>
  <c r="J30" i="44" s="1"/>
  <c r="M29" i="44"/>
  <c r="H29" i="44"/>
  <c r="J29" i="44" s="1"/>
  <c r="M28" i="44"/>
  <c r="J28" i="44"/>
  <c r="H28" i="44"/>
  <c r="M27" i="44"/>
  <c r="H27" i="44"/>
  <c r="J27" i="44" s="1"/>
  <c r="M26" i="44"/>
  <c r="H26" i="44"/>
  <c r="J26" i="44" s="1"/>
  <c r="M25" i="44"/>
  <c r="M37" i="44" s="1"/>
  <c r="H25" i="44"/>
  <c r="J25" i="44" s="1"/>
  <c r="M24" i="44"/>
  <c r="J24" i="44"/>
  <c r="H24" i="44"/>
  <c r="N23" i="44"/>
  <c r="N53" i="44" s="1"/>
  <c r="L23" i="44"/>
  <c r="L53" i="44" s="1"/>
  <c r="K23" i="44"/>
  <c r="I23" i="44"/>
  <c r="I53" i="44" s="1"/>
  <c r="G23" i="44"/>
  <c r="F23" i="44"/>
  <c r="F53" i="44" s="1"/>
  <c r="M22" i="44"/>
  <c r="J22" i="44"/>
  <c r="H22" i="44"/>
  <c r="M21" i="44"/>
  <c r="H21" i="44"/>
  <c r="J21" i="44" s="1"/>
  <c r="M20" i="44"/>
  <c r="H20" i="44"/>
  <c r="J20" i="44" s="1"/>
  <c r="M19" i="44"/>
  <c r="H19" i="44"/>
  <c r="J19" i="44" s="1"/>
  <c r="M18" i="44"/>
  <c r="J18" i="44"/>
  <c r="H18" i="44"/>
  <c r="M17" i="44"/>
  <c r="H17" i="44"/>
  <c r="J17" i="44" s="1"/>
  <c r="M16" i="44"/>
  <c r="H16" i="44"/>
  <c r="J16" i="44" s="1"/>
  <c r="M15" i="44"/>
  <c r="H15" i="44"/>
  <c r="J15" i="44" s="1"/>
  <c r="M14" i="44"/>
  <c r="J14" i="44"/>
  <c r="H14" i="44"/>
  <c r="M13" i="44"/>
  <c r="H13" i="44"/>
  <c r="J13" i="44" s="1"/>
  <c r="M12" i="44"/>
  <c r="H12" i="44"/>
  <c r="J12" i="44" s="1"/>
  <c r="M11" i="44"/>
  <c r="H11" i="44"/>
  <c r="J11" i="44" s="1"/>
  <c r="M10" i="44"/>
  <c r="M23" i="44" s="1"/>
  <c r="J10" i="44"/>
  <c r="H10" i="44"/>
  <c r="J53" i="36" l="1"/>
  <c r="J23" i="44"/>
  <c r="J37" i="44"/>
  <c r="J51" i="44"/>
  <c r="M53" i="44"/>
  <c r="H23" i="44"/>
  <c r="H37" i="44"/>
  <c r="H51" i="44"/>
  <c r="N24" i="31"/>
  <c r="H53" i="44" l="1"/>
  <c r="J53" i="44"/>
  <c r="M52" i="35"/>
  <c r="M52" i="47"/>
  <c r="M27" i="50"/>
  <c r="M28" i="50"/>
  <c r="M29" i="50"/>
  <c r="M30" i="50"/>
  <c r="M31" i="50"/>
  <c r="M32" i="50"/>
  <c r="M33" i="50"/>
  <c r="M34" i="50"/>
  <c r="M35" i="50"/>
  <c r="M36" i="50"/>
  <c r="M26" i="50"/>
  <c r="M14" i="50"/>
  <c r="M15" i="50"/>
  <c r="M16" i="50"/>
  <c r="M17" i="50"/>
  <c r="M18" i="50"/>
  <c r="M19" i="50"/>
  <c r="M20" i="50"/>
  <c r="M21" i="50"/>
  <c r="M22" i="50"/>
  <c r="M13" i="50"/>
  <c r="M40" i="50"/>
  <c r="M41" i="50"/>
  <c r="M42" i="50"/>
  <c r="M43" i="50"/>
  <c r="M44" i="50"/>
  <c r="M45" i="50"/>
  <c r="M46" i="50"/>
  <c r="M47" i="50"/>
  <c r="M48" i="50"/>
  <c r="M49" i="50"/>
  <c r="M50" i="50"/>
  <c r="M39" i="50"/>
  <c r="M52" i="56"/>
  <c r="M52" i="55"/>
  <c r="M52" i="54"/>
  <c r="M52" i="53"/>
  <c r="M52" i="52"/>
  <c r="M52" i="51"/>
  <c r="M52" i="50"/>
  <c r="M52" i="49"/>
  <c r="M52" i="48"/>
  <c r="M52" i="46"/>
  <c r="M52" i="45"/>
  <c r="M52" i="42"/>
  <c r="M52" i="41"/>
  <c r="M52" i="40"/>
  <c r="M52" i="39"/>
  <c r="M52" i="38"/>
  <c r="M52" i="34"/>
  <c r="K52" i="3"/>
  <c r="L52" i="3"/>
  <c r="M52" i="3" l="1"/>
  <c r="M52" i="31"/>
  <c r="H52" i="31"/>
  <c r="J52" i="31" s="1"/>
  <c r="N51" i="31"/>
  <c r="L51" i="31"/>
  <c r="K51" i="31"/>
  <c r="I51" i="31"/>
  <c r="G51" i="31"/>
  <c r="F51" i="31"/>
  <c r="M50" i="31"/>
  <c r="H50" i="31"/>
  <c r="J50" i="31" s="1"/>
  <c r="M49" i="31"/>
  <c r="J49" i="31"/>
  <c r="H49" i="31"/>
  <c r="M48" i="31"/>
  <c r="H48" i="31"/>
  <c r="J48" i="31" s="1"/>
  <c r="M47" i="31"/>
  <c r="H47" i="31"/>
  <c r="J47" i="31" s="1"/>
  <c r="M46" i="31"/>
  <c r="J46" i="31"/>
  <c r="H46" i="31"/>
  <c r="M45" i="31"/>
  <c r="J45" i="31"/>
  <c r="H45" i="31"/>
  <c r="M44" i="31"/>
  <c r="H44" i="31"/>
  <c r="J44" i="31" s="1"/>
  <c r="M43" i="31"/>
  <c r="H43" i="31"/>
  <c r="J43" i="31" s="1"/>
  <c r="M42" i="31"/>
  <c r="J42" i="31"/>
  <c r="H42" i="31"/>
  <c r="M41" i="31"/>
  <c r="J41" i="31"/>
  <c r="H41" i="31"/>
  <c r="M40" i="31"/>
  <c r="H40" i="31"/>
  <c r="J40" i="31" s="1"/>
  <c r="M39" i="31"/>
  <c r="H39" i="31"/>
  <c r="J39" i="31" s="1"/>
  <c r="M38" i="31"/>
  <c r="M51" i="31" s="1"/>
  <c r="J38" i="31"/>
  <c r="H38" i="31"/>
  <c r="H51" i="31" s="1"/>
  <c r="I37" i="31"/>
  <c r="G37" i="31"/>
  <c r="F37" i="31"/>
  <c r="F53" i="31" s="1"/>
  <c r="M36" i="31"/>
  <c r="H36" i="31"/>
  <c r="J36" i="31" s="1"/>
  <c r="M35" i="31"/>
  <c r="J35" i="31"/>
  <c r="H35" i="31"/>
  <c r="M34" i="31"/>
  <c r="H34" i="31"/>
  <c r="J34" i="31" s="1"/>
  <c r="M33" i="31"/>
  <c r="H33" i="31"/>
  <c r="J33" i="31" s="1"/>
  <c r="M32" i="31"/>
  <c r="H32" i="31"/>
  <c r="J32" i="31" s="1"/>
  <c r="M31" i="31"/>
  <c r="J31" i="31"/>
  <c r="H31" i="31"/>
  <c r="M30" i="31"/>
  <c r="H30" i="31"/>
  <c r="J30" i="31" s="1"/>
  <c r="M29" i="31"/>
  <c r="H29" i="31"/>
  <c r="J29" i="31" s="1"/>
  <c r="M28" i="31"/>
  <c r="H28" i="31"/>
  <c r="J28" i="31" s="1"/>
  <c r="M27" i="31"/>
  <c r="J27" i="31"/>
  <c r="H27" i="31"/>
  <c r="M26" i="31"/>
  <c r="H26" i="31"/>
  <c r="J26" i="31" s="1"/>
  <c r="M25" i="31"/>
  <c r="H25" i="31"/>
  <c r="J25" i="31" s="1"/>
  <c r="N37" i="31"/>
  <c r="L24" i="31"/>
  <c r="L37" i="31" s="1"/>
  <c r="K24" i="31"/>
  <c r="M24" i="31" s="1"/>
  <c r="M37" i="31" s="1"/>
  <c r="J24" i="31"/>
  <c r="H24" i="31"/>
  <c r="H37" i="31" s="1"/>
  <c r="L23" i="31"/>
  <c r="L53" i="31" s="1"/>
  <c r="I23" i="31"/>
  <c r="I53" i="31" s="1"/>
  <c r="G23" i="31"/>
  <c r="G53" i="31" s="1"/>
  <c r="F23" i="31"/>
  <c r="M22" i="31"/>
  <c r="J22" i="31"/>
  <c r="H22" i="31"/>
  <c r="M21" i="31"/>
  <c r="H21" i="31"/>
  <c r="J21" i="31" s="1"/>
  <c r="M20" i="31"/>
  <c r="H20" i="31"/>
  <c r="J20" i="31" s="1"/>
  <c r="M19" i="31"/>
  <c r="H19" i="31"/>
  <c r="J19" i="31" s="1"/>
  <c r="M18" i="31"/>
  <c r="J18" i="31"/>
  <c r="H18" i="31"/>
  <c r="M17" i="31"/>
  <c r="H17" i="31"/>
  <c r="J17" i="31" s="1"/>
  <c r="M16" i="31"/>
  <c r="H16" i="31"/>
  <c r="J16" i="31" s="1"/>
  <c r="M15" i="31"/>
  <c r="H15" i="31"/>
  <c r="J15" i="31" s="1"/>
  <c r="M14" i="31"/>
  <c r="J14" i="31"/>
  <c r="H14" i="31"/>
  <c r="M13" i="31"/>
  <c r="H13" i="31"/>
  <c r="J13" i="31" s="1"/>
  <c r="M12" i="31"/>
  <c r="H12" i="31"/>
  <c r="J12" i="31" s="1"/>
  <c r="M11" i="31"/>
  <c r="H11" i="31"/>
  <c r="J11" i="31" s="1"/>
  <c r="N10" i="31"/>
  <c r="N23" i="31" s="1"/>
  <c r="N53" i="31" s="1"/>
  <c r="M10" i="31"/>
  <c r="M23" i="31" s="1"/>
  <c r="L10" i="31"/>
  <c r="K10" i="31"/>
  <c r="K23" i="31" s="1"/>
  <c r="H10" i="31"/>
  <c r="H23" i="31" s="1"/>
  <c r="H53" i="31" s="1"/>
  <c r="J37" i="31" l="1"/>
  <c r="J51" i="31"/>
  <c r="M53" i="31"/>
  <c r="J10" i="31"/>
  <c r="J23" i="31" s="1"/>
  <c r="K37" i="31"/>
  <c r="K53" i="31" s="1"/>
  <c r="L53" i="53"/>
  <c r="N51" i="53"/>
  <c r="L51" i="53"/>
  <c r="K51" i="53"/>
  <c r="I51" i="53"/>
  <c r="G51" i="53"/>
  <c r="F51" i="53"/>
  <c r="M50" i="53"/>
  <c r="H50" i="53"/>
  <c r="J50" i="53" s="1"/>
  <c r="M49" i="53"/>
  <c r="J49" i="53"/>
  <c r="H49" i="53"/>
  <c r="M48" i="53"/>
  <c r="H48" i="53"/>
  <c r="J48" i="53" s="1"/>
  <c r="M47" i="53"/>
  <c r="H47" i="53"/>
  <c r="J47" i="53" s="1"/>
  <c r="M46" i="53"/>
  <c r="H46" i="53"/>
  <c r="J46" i="53" s="1"/>
  <c r="M45" i="53"/>
  <c r="J45" i="53"/>
  <c r="H45" i="53"/>
  <c r="M44" i="53"/>
  <c r="H44" i="53"/>
  <c r="J44" i="53" s="1"/>
  <c r="M43" i="53"/>
  <c r="H43" i="53"/>
  <c r="J43" i="53" s="1"/>
  <c r="M42" i="53"/>
  <c r="H42" i="53"/>
  <c r="J42" i="53" s="1"/>
  <c r="M41" i="53"/>
  <c r="J41" i="53"/>
  <c r="H41" i="53"/>
  <c r="M40" i="53"/>
  <c r="H40" i="53"/>
  <c r="J40" i="53" s="1"/>
  <c r="M39" i="53"/>
  <c r="H39" i="53"/>
  <c r="J39" i="53" s="1"/>
  <c r="M38" i="53"/>
  <c r="M51" i="53" s="1"/>
  <c r="H38" i="53"/>
  <c r="H51" i="53" s="1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H33" i="53"/>
  <c r="J33" i="53" s="1"/>
  <c r="M32" i="53"/>
  <c r="H32" i="53"/>
  <c r="J32" i="53" s="1"/>
  <c r="M31" i="53"/>
  <c r="J31" i="53"/>
  <c r="H31" i="53"/>
  <c r="M30" i="53"/>
  <c r="H30" i="53"/>
  <c r="J30" i="53" s="1"/>
  <c r="M29" i="53"/>
  <c r="H29" i="53"/>
  <c r="J29" i="53" s="1"/>
  <c r="M28" i="53"/>
  <c r="H28" i="53"/>
  <c r="J28" i="53" s="1"/>
  <c r="M27" i="53"/>
  <c r="J27" i="53"/>
  <c r="H27" i="53"/>
  <c r="M26" i="53"/>
  <c r="H26" i="53"/>
  <c r="J26" i="53" s="1"/>
  <c r="M25" i="53"/>
  <c r="H25" i="53"/>
  <c r="J25" i="53" s="1"/>
  <c r="M24" i="53"/>
  <c r="M37" i="53" s="1"/>
  <c r="H24" i="53"/>
  <c r="H37" i="53" s="1"/>
  <c r="N23" i="53"/>
  <c r="N53" i="53" s="1"/>
  <c r="L23" i="53"/>
  <c r="K23" i="53"/>
  <c r="K53" i="53" s="1"/>
  <c r="I23" i="53"/>
  <c r="I53" i="53" s="1"/>
  <c r="G23" i="53"/>
  <c r="G53" i="53" s="1"/>
  <c r="F23" i="53"/>
  <c r="F53" i="53" s="1"/>
  <c r="M22" i="53"/>
  <c r="H22" i="53"/>
  <c r="J22" i="53" s="1"/>
  <c r="M21" i="53"/>
  <c r="J21" i="53"/>
  <c r="H21" i="53"/>
  <c r="M20" i="53"/>
  <c r="H20" i="53"/>
  <c r="J20" i="53" s="1"/>
  <c r="M19" i="53"/>
  <c r="H19" i="53"/>
  <c r="J19" i="53" s="1"/>
  <c r="M18" i="53"/>
  <c r="H18" i="53"/>
  <c r="J18" i="53" s="1"/>
  <c r="M17" i="53"/>
  <c r="J17" i="53"/>
  <c r="H17" i="53"/>
  <c r="M16" i="53"/>
  <c r="H16" i="53"/>
  <c r="J16" i="53" s="1"/>
  <c r="M15" i="53"/>
  <c r="H15" i="53"/>
  <c r="J15" i="53" s="1"/>
  <c r="M14" i="53"/>
  <c r="H14" i="53"/>
  <c r="J14" i="53" s="1"/>
  <c r="M13" i="53"/>
  <c r="J13" i="53"/>
  <c r="H13" i="53"/>
  <c r="M12" i="53"/>
  <c r="H12" i="53"/>
  <c r="J12" i="53" s="1"/>
  <c r="M11" i="53"/>
  <c r="H11" i="53"/>
  <c r="J11" i="53" s="1"/>
  <c r="M10" i="53"/>
  <c r="M23" i="53" s="1"/>
  <c r="H10" i="53"/>
  <c r="H23" i="53" s="1"/>
  <c r="H53" i="53" s="1"/>
  <c r="J53" i="31" l="1"/>
  <c r="M53" i="53"/>
  <c r="J10" i="53"/>
  <c r="J23" i="53" s="1"/>
  <c r="J24" i="53"/>
  <c r="J37" i="53" s="1"/>
  <c r="J38" i="53"/>
  <c r="J51" i="53" s="1"/>
  <c r="K53" i="33"/>
  <c r="G53" i="33"/>
  <c r="N51" i="33"/>
  <c r="L51" i="33"/>
  <c r="K51" i="33"/>
  <c r="I51" i="33"/>
  <c r="G51" i="33"/>
  <c r="F51" i="33"/>
  <c r="M50" i="33"/>
  <c r="J50" i="33"/>
  <c r="H50" i="33"/>
  <c r="M49" i="33"/>
  <c r="H49" i="33"/>
  <c r="J49" i="33" s="1"/>
  <c r="M48" i="33"/>
  <c r="H48" i="33"/>
  <c r="J48" i="33" s="1"/>
  <c r="M47" i="33"/>
  <c r="H47" i="33"/>
  <c r="J47" i="33" s="1"/>
  <c r="M46" i="33"/>
  <c r="J46" i="33"/>
  <c r="H46" i="33"/>
  <c r="M45" i="33"/>
  <c r="H45" i="33"/>
  <c r="J45" i="33" s="1"/>
  <c r="M44" i="33"/>
  <c r="H44" i="33"/>
  <c r="J44" i="33" s="1"/>
  <c r="M43" i="33"/>
  <c r="H43" i="33"/>
  <c r="J43" i="33" s="1"/>
  <c r="M42" i="33"/>
  <c r="J42" i="33"/>
  <c r="H42" i="33"/>
  <c r="M41" i="33"/>
  <c r="H41" i="33"/>
  <c r="J41" i="33" s="1"/>
  <c r="M40" i="33"/>
  <c r="H40" i="33"/>
  <c r="J40" i="33" s="1"/>
  <c r="M39" i="33"/>
  <c r="H39" i="33"/>
  <c r="J39" i="33" s="1"/>
  <c r="M38" i="33"/>
  <c r="M51" i="33" s="1"/>
  <c r="J38" i="33"/>
  <c r="H38" i="33"/>
  <c r="N37" i="33"/>
  <c r="L37" i="33"/>
  <c r="K37" i="33"/>
  <c r="I37" i="33"/>
  <c r="G37" i="33"/>
  <c r="F37" i="33"/>
  <c r="M36" i="33"/>
  <c r="J36" i="33"/>
  <c r="H36" i="33"/>
  <c r="M35" i="33"/>
  <c r="H35" i="33"/>
  <c r="J35" i="33" s="1"/>
  <c r="M34" i="33"/>
  <c r="H34" i="33"/>
  <c r="J34" i="33" s="1"/>
  <c r="M33" i="33"/>
  <c r="H33" i="33"/>
  <c r="J33" i="33" s="1"/>
  <c r="M32" i="33"/>
  <c r="J32" i="33"/>
  <c r="H32" i="33"/>
  <c r="M31" i="33"/>
  <c r="H31" i="33"/>
  <c r="J31" i="33" s="1"/>
  <c r="M30" i="33"/>
  <c r="H30" i="33"/>
  <c r="J30" i="33" s="1"/>
  <c r="M29" i="33"/>
  <c r="H29" i="33"/>
  <c r="J29" i="33" s="1"/>
  <c r="M28" i="33"/>
  <c r="J28" i="33"/>
  <c r="H28" i="33"/>
  <c r="M27" i="33"/>
  <c r="H27" i="33"/>
  <c r="J27" i="33" s="1"/>
  <c r="M26" i="33"/>
  <c r="H26" i="33"/>
  <c r="J26" i="33" s="1"/>
  <c r="M25" i="33"/>
  <c r="H25" i="33"/>
  <c r="J25" i="33" s="1"/>
  <c r="M24" i="33"/>
  <c r="M37" i="33" s="1"/>
  <c r="J24" i="33"/>
  <c r="H24" i="33"/>
  <c r="N23" i="33"/>
  <c r="N53" i="33" s="1"/>
  <c r="L23" i="33"/>
  <c r="L53" i="33" s="1"/>
  <c r="K23" i="33"/>
  <c r="I23" i="33"/>
  <c r="I53" i="33" s="1"/>
  <c r="G23" i="33"/>
  <c r="F23" i="33"/>
  <c r="F53" i="33" s="1"/>
  <c r="M22" i="33"/>
  <c r="J22" i="33"/>
  <c r="H22" i="33"/>
  <c r="M21" i="33"/>
  <c r="H21" i="33"/>
  <c r="J21" i="33" s="1"/>
  <c r="M20" i="33"/>
  <c r="H20" i="33"/>
  <c r="J20" i="33" s="1"/>
  <c r="M19" i="33"/>
  <c r="H19" i="33"/>
  <c r="J19" i="33" s="1"/>
  <c r="M18" i="33"/>
  <c r="J18" i="33"/>
  <c r="H18" i="33"/>
  <c r="M17" i="33"/>
  <c r="H17" i="33"/>
  <c r="J17" i="33" s="1"/>
  <c r="M16" i="33"/>
  <c r="H16" i="33"/>
  <c r="J16" i="33" s="1"/>
  <c r="M15" i="33"/>
  <c r="H15" i="33"/>
  <c r="J15" i="33" s="1"/>
  <c r="M14" i="33"/>
  <c r="J14" i="33"/>
  <c r="H14" i="33"/>
  <c r="M13" i="33"/>
  <c r="H13" i="33"/>
  <c r="J13" i="33" s="1"/>
  <c r="M12" i="33"/>
  <c r="H12" i="33"/>
  <c r="J12" i="33" s="1"/>
  <c r="M11" i="33"/>
  <c r="H11" i="33"/>
  <c r="J11" i="33" s="1"/>
  <c r="M10" i="33"/>
  <c r="M23" i="33" s="1"/>
  <c r="M53" i="33" s="1"/>
  <c r="J10" i="33"/>
  <c r="H10" i="33"/>
  <c r="J53" i="53" l="1"/>
  <c r="J23" i="33"/>
  <c r="J37" i="33"/>
  <c r="J51" i="33"/>
  <c r="H37" i="33"/>
  <c r="H51" i="33"/>
  <c r="H23" i="33"/>
  <c r="H53" i="33" s="1"/>
  <c r="J53" i="33" l="1"/>
  <c r="L53" i="42" l="1"/>
  <c r="N51" i="42"/>
  <c r="L51" i="42"/>
  <c r="K51" i="42"/>
  <c r="I51" i="42"/>
  <c r="G51" i="42"/>
  <c r="F51" i="42"/>
  <c r="M50" i="42"/>
  <c r="H50" i="42"/>
  <c r="J50" i="42" s="1"/>
  <c r="M49" i="42"/>
  <c r="J49" i="42"/>
  <c r="H49" i="42"/>
  <c r="M48" i="42"/>
  <c r="H48" i="42"/>
  <c r="J48" i="42" s="1"/>
  <c r="M47" i="42"/>
  <c r="H47" i="42"/>
  <c r="J47" i="42" s="1"/>
  <c r="M46" i="42"/>
  <c r="H46" i="42"/>
  <c r="J46" i="42" s="1"/>
  <c r="M45" i="42"/>
  <c r="J45" i="42"/>
  <c r="H45" i="42"/>
  <c r="M44" i="42"/>
  <c r="H44" i="42"/>
  <c r="J44" i="42" s="1"/>
  <c r="M43" i="42"/>
  <c r="H43" i="42"/>
  <c r="J43" i="42" s="1"/>
  <c r="M42" i="42"/>
  <c r="H42" i="42"/>
  <c r="J42" i="42" s="1"/>
  <c r="M41" i="42"/>
  <c r="J41" i="42"/>
  <c r="H41" i="42"/>
  <c r="M40" i="42"/>
  <c r="H40" i="42"/>
  <c r="J40" i="42" s="1"/>
  <c r="M39" i="42"/>
  <c r="H39" i="42"/>
  <c r="J39" i="42" s="1"/>
  <c r="M38" i="42"/>
  <c r="M51" i="42" s="1"/>
  <c r="H38" i="42"/>
  <c r="H51" i="42" s="1"/>
  <c r="N37" i="42"/>
  <c r="L37" i="42"/>
  <c r="K37" i="42"/>
  <c r="I37" i="42"/>
  <c r="G37" i="42"/>
  <c r="F37" i="42"/>
  <c r="M36" i="42"/>
  <c r="H36" i="42"/>
  <c r="J36" i="42" s="1"/>
  <c r="M35" i="42"/>
  <c r="J35" i="42"/>
  <c r="H35" i="42"/>
  <c r="M34" i="42"/>
  <c r="H34" i="42"/>
  <c r="J34" i="42" s="1"/>
  <c r="M33" i="42"/>
  <c r="H33" i="42"/>
  <c r="J33" i="42" s="1"/>
  <c r="M32" i="42"/>
  <c r="H32" i="42"/>
  <c r="J32" i="42" s="1"/>
  <c r="M31" i="42"/>
  <c r="J31" i="42"/>
  <c r="H31" i="42"/>
  <c r="M30" i="42"/>
  <c r="H30" i="42"/>
  <c r="J30" i="42" s="1"/>
  <c r="M29" i="42"/>
  <c r="H29" i="42"/>
  <c r="J29" i="42" s="1"/>
  <c r="M28" i="42"/>
  <c r="H28" i="42"/>
  <c r="J28" i="42" s="1"/>
  <c r="M27" i="42"/>
  <c r="J27" i="42"/>
  <c r="H27" i="42"/>
  <c r="M26" i="42"/>
  <c r="H26" i="42"/>
  <c r="J26" i="42" s="1"/>
  <c r="M25" i="42"/>
  <c r="H25" i="42"/>
  <c r="J25" i="42" s="1"/>
  <c r="M24" i="42"/>
  <c r="M37" i="42" s="1"/>
  <c r="H24" i="42"/>
  <c r="H37" i="42" s="1"/>
  <c r="N23" i="42"/>
  <c r="N53" i="42" s="1"/>
  <c r="L23" i="42"/>
  <c r="K23" i="42"/>
  <c r="K53" i="42" s="1"/>
  <c r="I23" i="42"/>
  <c r="I53" i="42" s="1"/>
  <c r="G23" i="42"/>
  <c r="G53" i="42" s="1"/>
  <c r="F23" i="42"/>
  <c r="F53" i="42" s="1"/>
  <c r="M22" i="42"/>
  <c r="H22" i="42"/>
  <c r="J22" i="42" s="1"/>
  <c r="M21" i="42"/>
  <c r="J21" i="42"/>
  <c r="H21" i="42"/>
  <c r="M20" i="42"/>
  <c r="H20" i="42"/>
  <c r="J20" i="42" s="1"/>
  <c r="M19" i="42"/>
  <c r="H19" i="42"/>
  <c r="J19" i="42" s="1"/>
  <c r="M18" i="42"/>
  <c r="H18" i="42"/>
  <c r="J18" i="42" s="1"/>
  <c r="M17" i="42"/>
  <c r="J17" i="42"/>
  <c r="H17" i="42"/>
  <c r="M16" i="42"/>
  <c r="H16" i="42"/>
  <c r="J16" i="42" s="1"/>
  <c r="M15" i="42"/>
  <c r="H15" i="42"/>
  <c r="J15" i="42" s="1"/>
  <c r="M14" i="42"/>
  <c r="H14" i="42"/>
  <c r="J14" i="42" s="1"/>
  <c r="M13" i="42"/>
  <c r="J13" i="42"/>
  <c r="H13" i="42"/>
  <c r="M12" i="42"/>
  <c r="H12" i="42"/>
  <c r="J12" i="42" s="1"/>
  <c r="M11" i="42"/>
  <c r="H11" i="42"/>
  <c r="J11" i="42" s="1"/>
  <c r="M10" i="42"/>
  <c r="M23" i="42" s="1"/>
  <c r="H10" i="42"/>
  <c r="H23" i="42" s="1"/>
  <c r="H53" i="42" l="1"/>
  <c r="M53" i="42"/>
  <c r="J10" i="42"/>
  <c r="J23" i="42" s="1"/>
  <c r="J53" i="42" s="1"/>
  <c r="J24" i="42"/>
  <c r="J37" i="42" s="1"/>
  <c r="J38" i="42"/>
  <c r="J51" i="42" s="1"/>
  <c r="N51" i="39" l="1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J42" i="39"/>
  <c r="H42" i="39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J29" i="39"/>
  <c r="H29" i="39"/>
  <c r="M28" i="39"/>
  <c r="H28" i="39"/>
  <c r="J28" i="39" s="1"/>
  <c r="M27" i="39"/>
  <c r="H27" i="39"/>
  <c r="M26" i="39"/>
  <c r="H26" i="39"/>
  <c r="J26" i="39" s="1"/>
  <c r="M25" i="39"/>
  <c r="J25" i="39"/>
  <c r="H25" i="39"/>
  <c r="M24" i="39"/>
  <c r="H24" i="39"/>
  <c r="J24" i="39" s="1"/>
  <c r="N23" i="39"/>
  <c r="L23" i="39"/>
  <c r="K23" i="39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J15" i="39"/>
  <c r="H15" i="39"/>
  <c r="M14" i="39"/>
  <c r="H14" i="39"/>
  <c r="J14" i="39" s="1"/>
  <c r="M13" i="39"/>
  <c r="H13" i="39"/>
  <c r="M12" i="39"/>
  <c r="H12" i="39"/>
  <c r="J12" i="39" s="1"/>
  <c r="M11" i="39"/>
  <c r="H11" i="39"/>
  <c r="J11" i="39" s="1"/>
  <c r="M10" i="39"/>
  <c r="H10" i="39"/>
  <c r="J10" i="39" s="1"/>
  <c r="M51" i="39" l="1"/>
  <c r="I53" i="39"/>
  <c r="K53" i="39"/>
  <c r="M37" i="39"/>
  <c r="L53" i="39"/>
  <c r="N53" i="39"/>
  <c r="G53" i="39"/>
  <c r="H37" i="39"/>
  <c r="M23" i="39"/>
  <c r="M53" i="39" s="1"/>
  <c r="H23" i="39"/>
  <c r="J51" i="39"/>
  <c r="H51" i="39"/>
  <c r="J13" i="39"/>
  <c r="J23" i="39" s="1"/>
  <c r="J27" i="39"/>
  <c r="J37" i="39" s="1"/>
  <c r="H53" i="39" l="1"/>
  <c r="J53" i="39"/>
  <c r="L53" i="35" l="1"/>
  <c r="N51" i="35"/>
  <c r="L51" i="35"/>
  <c r="K51" i="35"/>
  <c r="I51" i="35"/>
  <c r="G51" i="35"/>
  <c r="F51" i="35"/>
  <c r="M50" i="35"/>
  <c r="H50" i="35"/>
  <c r="J50" i="35" s="1"/>
  <c r="M49" i="35"/>
  <c r="J49" i="35"/>
  <c r="H49" i="35"/>
  <c r="M48" i="35"/>
  <c r="H48" i="35"/>
  <c r="J48" i="35" s="1"/>
  <c r="M47" i="35"/>
  <c r="H47" i="35"/>
  <c r="J47" i="35" s="1"/>
  <c r="M46" i="35"/>
  <c r="H46" i="35"/>
  <c r="J46" i="35" s="1"/>
  <c r="M45" i="35"/>
  <c r="J45" i="35"/>
  <c r="H45" i="35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M51" i="35" s="1"/>
  <c r="H38" i="35"/>
  <c r="H51" i="35" s="1"/>
  <c r="N37" i="35"/>
  <c r="L37" i="35"/>
  <c r="K37" i="35"/>
  <c r="I37" i="35"/>
  <c r="G37" i="35"/>
  <c r="F37" i="35"/>
  <c r="M36" i="35"/>
  <c r="H36" i="35"/>
  <c r="J36" i="35" s="1"/>
  <c r="M35" i="35"/>
  <c r="J35" i="35"/>
  <c r="H35" i="35"/>
  <c r="M34" i="35"/>
  <c r="H34" i="35"/>
  <c r="J34" i="35" s="1"/>
  <c r="M33" i="35"/>
  <c r="H33" i="35"/>
  <c r="J33" i="35" s="1"/>
  <c r="M32" i="35"/>
  <c r="H32" i="35"/>
  <c r="J32" i="35" s="1"/>
  <c r="M31" i="35"/>
  <c r="J31" i="35"/>
  <c r="H31" i="35"/>
  <c r="M30" i="35"/>
  <c r="H30" i="35"/>
  <c r="J30" i="35" s="1"/>
  <c r="M29" i="35"/>
  <c r="H29" i="35"/>
  <c r="J29" i="35" s="1"/>
  <c r="M28" i="35"/>
  <c r="H28" i="35"/>
  <c r="J28" i="35" s="1"/>
  <c r="M27" i="35"/>
  <c r="J27" i="35"/>
  <c r="H27" i="35"/>
  <c r="M26" i="35"/>
  <c r="H26" i="35"/>
  <c r="J26" i="35" s="1"/>
  <c r="M25" i="35"/>
  <c r="H25" i="35"/>
  <c r="J25" i="35" s="1"/>
  <c r="M24" i="35"/>
  <c r="M37" i="35" s="1"/>
  <c r="H24" i="35"/>
  <c r="H37" i="35" s="1"/>
  <c r="N23" i="35"/>
  <c r="N53" i="35" s="1"/>
  <c r="L23" i="35"/>
  <c r="K23" i="35"/>
  <c r="K53" i="35" s="1"/>
  <c r="I23" i="35"/>
  <c r="I53" i="35" s="1"/>
  <c r="G23" i="35"/>
  <c r="G53" i="35" s="1"/>
  <c r="F23" i="35"/>
  <c r="F53" i="35" s="1"/>
  <c r="M22" i="35"/>
  <c r="H22" i="35"/>
  <c r="J22" i="35" s="1"/>
  <c r="M21" i="35"/>
  <c r="J21" i="35"/>
  <c r="H21" i="35"/>
  <c r="M20" i="35"/>
  <c r="H20" i="35"/>
  <c r="J20" i="35" s="1"/>
  <c r="M19" i="35"/>
  <c r="H19" i="35"/>
  <c r="J19" i="35" s="1"/>
  <c r="M18" i="35"/>
  <c r="H18" i="35"/>
  <c r="J18" i="35" s="1"/>
  <c r="M17" i="35"/>
  <c r="J17" i="35"/>
  <c r="H17" i="35"/>
  <c r="M16" i="35"/>
  <c r="H16" i="35"/>
  <c r="J16" i="35" s="1"/>
  <c r="M15" i="35"/>
  <c r="H15" i="35"/>
  <c r="J15" i="35" s="1"/>
  <c r="M14" i="35"/>
  <c r="H14" i="35"/>
  <c r="J14" i="35" s="1"/>
  <c r="M13" i="35"/>
  <c r="J13" i="35"/>
  <c r="H13" i="35"/>
  <c r="M12" i="35"/>
  <c r="H12" i="35"/>
  <c r="J12" i="35" s="1"/>
  <c r="M11" i="35"/>
  <c r="H11" i="35"/>
  <c r="J11" i="35" s="1"/>
  <c r="M10" i="35"/>
  <c r="M23" i="35" s="1"/>
  <c r="H10" i="35"/>
  <c r="H23" i="35" s="1"/>
  <c r="H53" i="35" l="1"/>
  <c r="M53" i="35"/>
  <c r="J10" i="35"/>
  <c r="J23" i="35" s="1"/>
  <c r="J53" i="35" s="1"/>
  <c r="J24" i="35"/>
  <c r="J37" i="35" s="1"/>
  <c r="J38" i="35"/>
  <c r="J51" i="35" s="1"/>
  <c r="L51" i="55" l="1"/>
  <c r="K51" i="55"/>
  <c r="I51" i="55"/>
  <c r="G51" i="55"/>
  <c r="F51" i="55"/>
  <c r="M50" i="55"/>
  <c r="H50" i="55"/>
  <c r="M49" i="55"/>
  <c r="J49" i="55"/>
  <c r="H49" i="55"/>
  <c r="M48" i="55"/>
  <c r="J48" i="55"/>
  <c r="H48" i="55"/>
  <c r="M47" i="55"/>
  <c r="H47" i="55"/>
  <c r="J47" i="55" s="1"/>
  <c r="M46" i="55"/>
  <c r="H46" i="55"/>
  <c r="J46" i="55" s="1"/>
  <c r="M45" i="55"/>
  <c r="J45" i="55"/>
  <c r="H45" i="55"/>
  <c r="M44" i="55"/>
  <c r="J44" i="55"/>
  <c r="H44" i="55"/>
  <c r="M43" i="55"/>
  <c r="H43" i="55"/>
  <c r="J43" i="55" s="1"/>
  <c r="M42" i="55"/>
  <c r="H42" i="55"/>
  <c r="J42" i="55" s="1"/>
  <c r="M41" i="55"/>
  <c r="J41" i="55"/>
  <c r="H41" i="55"/>
  <c r="M40" i="55"/>
  <c r="J40" i="55"/>
  <c r="H40" i="55"/>
  <c r="M39" i="55"/>
  <c r="M51" i="55" s="1"/>
  <c r="H39" i="55"/>
  <c r="H51" i="55" s="1"/>
  <c r="J38" i="55"/>
  <c r="H38" i="55"/>
  <c r="N37" i="55"/>
  <c r="L37" i="55"/>
  <c r="K37" i="55"/>
  <c r="I37" i="55"/>
  <c r="I53" i="55" s="1"/>
  <c r="G37" i="55"/>
  <c r="F37" i="55"/>
  <c r="M36" i="55"/>
  <c r="J36" i="55"/>
  <c r="M35" i="55"/>
  <c r="H35" i="55"/>
  <c r="J35" i="55" s="1"/>
  <c r="M34" i="55"/>
  <c r="H34" i="55"/>
  <c r="J34" i="55" s="1"/>
  <c r="M33" i="55"/>
  <c r="J33" i="55"/>
  <c r="H33" i="55"/>
  <c r="M32" i="55"/>
  <c r="H32" i="55"/>
  <c r="J32" i="55" s="1"/>
  <c r="H31" i="55"/>
  <c r="J31" i="55" s="1"/>
  <c r="M30" i="55"/>
  <c r="J30" i="55"/>
  <c r="H30" i="55"/>
  <c r="M29" i="55"/>
  <c r="H29" i="55"/>
  <c r="J29" i="55" s="1"/>
  <c r="M28" i="55"/>
  <c r="H28" i="55"/>
  <c r="J28" i="55" s="1"/>
  <c r="M27" i="55"/>
  <c r="H27" i="55"/>
  <c r="J27" i="55" s="1"/>
  <c r="M26" i="55"/>
  <c r="M37" i="55" s="1"/>
  <c r="J26" i="55"/>
  <c r="H26" i="55"/>
  <c r="M25" i="55"/>
  <c r="H25" i="55"/>
  <c r="J25" i="55" s="1"/>
  <c r="M24" i="55"/>
  <c r="H24" i="55"/>
  <c r="H37" i="55" s="1"/>
  <c r="N23" i="55"/>
  <c r="L23" i="55"/>
  <c r="L53" i="55" s="1"/>
  <c r="K23" i="55"/>
  <c r="K53" i="55" s="1"/>
  <c r="G23" i="55"/>
  <c r="G53" i="55" s="1"/>
  <c r="F23" i="55"/>
  <c r="F53" i="55" s="1"/>
  <c r="M22" i="55"/>
  <c r="H22" i="55"/>
  <c r="J22" i="55" s="1"/>
  <c r="M21" i="55"/>
  <c r="J21" i="55"/>
  <c r="H21" i="55"/>
  <c r="M20" i="55"/>
  <c r="H20" i="55"/>
  <c r="J20" i="55" s="1"/>
  <c r="M19" i="55"/>
  <c r="H19" i="55"/>
  <c r="J19" i="55" s="1"/>
  <c r="M18" i="55"/>
  <c r="H18" i="55"/>
  <c r="J18" i="55" s="1"/>
  <c r="M17" i="55"/>
  <c r="J17" i="55"/>
  <c r="H17" i="55"/>
  <c r="M16" i="55"/>
  <c r="H16" i="55"/>
  <c r="J16" i="55" s="1"/>
  <c r="M15" i="55"/>
  <c r="H15" i="55"/>
  <c r="J15" i="55" s="1"/>
  <c r="M14" i="55"/>
  <c r="H14" i="55"/>
  <c r="J14" i="55" s="1"/>
  <c r="M13" i="55"/>
  <c r="J13" i="55"/>
  <c r="H13" i="55"/>
  <c r="M12" i="55"/>
  <c r="H12" i="55"/>
  <c r="J12" i="55" s="1"/>
  <c r="M11" i="55"/>
  <c r="H11" i="55"/>
  <c r="J11" i="55" s="1"/>
  <c r="M10" i="55"/>
  <c r="M23" i="55" s="1"/>
  <c r="H10" i="55"/>
  <c r="H23" i="55" s="1"/>
  <c r="H53" i="55" s="1"/>
  <c r="N53" i="55" l="1"/>
  <c r="M53" i="55"/>
  <c r="J51" i="55"/>
  <c r="J24" i="55"/>
  <c r="J37" i="55" s="1"/>
  <c r="J39" i="55"/>
  <c r="J10" i="55"/>
  <c r="J23" i="55" s="1"/>
  <c r="J53" i="55" l="1"/>
  <c r="L53" i="54" l="1"/>
  <c r="N51" i="54"/>
  <c r="L51" i="54"/>
  <c r="K51" i="54"/>
  <c r="I51" i="54"/>
  <c r="G51" i="54"/>
  <c r="F51" i="54"/>
  <c r="M50" i="54"/>
  <c r="H50" i="54"/>
  <c r="J50" i="54" s="1"/>
  <c r="M49" i="54"/>
  <c r="J49" i="54"/>
  <c r="H49" i="54"/>
  <c r="M48" i="54"/>
  <c r="J48" i="54"/>
  <c r="H48" i="54"/>
  <c r="M47" i="54"/>
  <c r="H47" i="54"/>
  <c r="J47" i="54" s="1"/>
  <c r="M46" i="54"/>
  <c r="H46" i="54"/>
  <c r="J46" i="54" s="1"/>
  <c r="M45" i="54"/>
  <c r="J45" i="54"/>
  <c r="H45" i="54"/>
  <c r="M44" i="54"/>
  <c r="J44" i="54"/>
  <c r="H44" i="54"/>
  <c r="M43" i="54"/>
  <c r="H43" i="54"/>
  <c r="J43" i="54" s="1"/>
  <c r="M42" i="54"/>
  <c r="H42" i="54"/>
  <c r="J42" i="54" s="1"/>
  <c r="M41" i="54"/>
  <c r="J41" i="54"/>
  <c r="H41" i="54"/>
  <c r="M40" i="54"/>
  <c r="J40" i="54"/>
  <c r="H40" i="54"/>
  <c r="M39" i="54"/>
  <c r="H39" i="54"/>
  <c r="J39" i="54" s="1"/>
  <c r="M38" i="54"/>
  <c r="M51" i="54" s="1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J35" i="54"/>
  <c r="H35" i="54"/>
  <c r="M34" i="54"/>
  <c r="J34" i="54"/>
  <c r="H34" i="54"/>
  <c r="M33" i="54"/>
  <c r="H33" i="54"/>
  <c r="J33" i="54" s="1"/>
  <c r="M32" i="54"/>
  <c r="H32" i="54"/>
  <c r="J32" i="54" s="1"/>
  <c r="M31" i="54"/>
  <c r="J31" i="54"/>
  <c r="H31" i="54"/>
  <c r="M30" i="54"/>
  <c r="J30" i="54"/>
  <c r="H30" i="54"/>
  <c r="M29" i="54"/>
  <c r="H29" i="54"/>
  <c r="J29" i="54" s="1"/>
  <c r="M28" i="54"/>
  <c r="H28" i="54"/>
  <c r="J28" i="54" s="1"/>
  <c r="M27" i="54"/>
  <c r="J27" i="54"/>
  <c r="H27" i="54"/>
  <c r="M26" i="54"/>
  <c r="J26" i="54"/>
  <c r="H26" i="54"/>
  <c r="M25" i="54"/>
  <c r="H25" i="54"/>
  <c r="J25" i="54" s="1"/>
  <c r="M24" i="54"/>
  <c r="M37" i="54" s="1"/>
  <c r="H24" i="54"/>
  <c r="H37" i="54" s="1"/>
  <c r="N23" i="54"/>
  <c r="N53" i="54" s="1"/>
  <c r="L23" i="54"/>
  <c r="K23" i="54"/>
  <c r="K53" i="54" s="1"/>
  <c r="I23" i="54"/>
  <c r="I53" i="54" s="1"/>
  <c r="G23" i="54"/>
  <c r="G53" i="54" s="1"/>
  <c r="F23" i="54"/>
  <c r="F53" i="54" s="1"/>
  <c r="M22" i="54"/>
  <c r="H22" i="54"/>
  <c r="J22" i="54" s="1"/>
  <c r="M21" i="54"/>
  <c r="J21" i="54"/>
  <c r="H21" i="54"/>
  <c r="M20" i="54"/>
  <c r="J20" i="54"/>
  <c r="H20" i="54"/>
  <c r="M19" i="54"/>
  <c r="H19" i="54"/>
  <c r="J19" i="54" s="1"/>
  <c r="M18" i="54"/>
  <c r="H18" i="54"/>
  <c r="J18" i="54" s="1"/>
  <c r="M17" i="54"/>
  <c r="J17" i="54"/>
  <c r="H17" i="54"/>
  <c r="M16" i="54"/>
  <c r="J16" i="54"/>
  <c r="H16" i="54"/>
  <c r="M15" i="54"/>
  <c r="H15" i="54"/>
  <c r="J15" i="54" s="1"/>
  <c r="M14" i="54"/>
  <c r="H14" i="54"/>
  <c r="J14" i="54" s="1"/>
  <c r="M13" i="54"/>
  <c r="J13" i="54"/>
  <c r="H13" i="54"/>
  <c r="M12" i="54"/>
  <c r="J12" i="54"/>
  <c r="H12" i="54"/>
  <c r="M11" i="54"/>
  <c r="H11" i="54"/>
  <c r="J11" i="54" s="1"/>
  <c r="M10" i="54"/>
  <c r="M23" i="54" s="1"/>
  <c r="M53" i="54" s="1"/>
  <c r="H10" i="54"/>
  <c r="H23" i="54" s="1"/>
  <c r="H53" i="54" s="1"/>
  <c r="F53" i="52"/>
  <c r="N51" i="52"/>
  <c r="N53" i="52" s="1"/>
  <c r="L51" i="52"/>
  <c r="K51" i="52"/>
  <c r="I51" i="52"/>
  <c r="G51" i="52"/>
  <c r="M50" i="52"/>
  <c r="J50" i="52"/>
  <c r="H50" i="52"/>
  <c r="M49" i="52"/>
  <c r="H49" i="52"/>
  <c r="J49" i="52" s="1"/>
  <c r="M48" i="52"/>
  <c r="J48" i="52"/>
  <c r="H48" i="52"/>
  <c r="M47" i="52"/>
  <c r="H47" i="52"/>
  <c r="H51" i="52" s="1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J39" i="52"/>
  <c r="M38" i="52"/>
  <c r="M51" i="52" s="1"/>
  <c r="J38" i="52"/>
  <c r="N37" i="52"/>
  <c r="L37" i="52"/>
  <c r="K37" i="52"/>
  <c r="I37" i="52"/>
  <c r="G37" i="52"/>
  <c r="F37" i="52"/>
  <c r="M36" i="52"/>
  <c r="H36" i="52"/>
  <c r="J36" i="52" s="1"/>
  <c r="M35" i="52"/>
  <c r="J35" i="52"/>
  <c r="H35" i="52"/>
  <c r="M34" i="52"/>
  <c r="H34" i="52"/>
  <c r="J34" i="52" s="1"/>
  <c r="M33" i="52"/>
  <c r="J33" i="52"/>
  <c r="H33" i="52"/>
  <c r="M32" i="52"/>
  <c r="H32" i="52"/>
  <c r="J32" i="52" s="1"/>
  <c r="M31" i="52"/>
  <c r="J31" i="52"/>
  <c r="H31" i="52"/>
  <c r="M30" i="52"/>
  <c r="H30" i="52"/>
  <c r="J30" i="52" s="1"/>
  <c r="M29" i="52"/>
  <c r="J29" i="52"/>
  <c r="H29" i="52"/>
  <c r="M28" i="52"/>
  <c r="H28" i="52"/>
  <c r="J28" i="52" s="1"/>
  <c r="M27" i="52"/>
  <c r="J27" i="52"/>
  <c r="H27" i="52"/>
  <c r="M26" i="52"/>
  <c r="H26" i="52"/>
  <c r="J26" i="52" s="1"/>
  <c r="M25" i="52"/>
  <c r="J25" i="52"/>
  <c r="H25" i="52"/>
  <c r="M24" i="52"/>
  <c r="M37" i="52" s="1"/>
  <c r="H24" i="52"/>
  <c r="H37" i="52" s="1"/>
  <c r="N23" i="52"/>
  <c r="L23" i="52"/>
  <c r="L53" i="52" s="1"/>
  <c r="K23" i="52"/>
  <c r="K53" i="52" s="1"/>
  <c r="I23" i="52"/>
  <c r="I53" i="52" s="1"/>
  <c r="G23" i="52"/>
  <c r="G53" i="52" s="1"/>
  <c r="F23" i="52"/>
  <c r="M22" i="52"/>
  <c r="H22" i="52"/>
  <c r="J22" i="52" s="1"/>
  <c r="M21" i="52"/>
  <c r="J21" i="52"/>
  <c r="H21" i="52"/>
  <c r="M20" i="52"/>
  <c r="H20" i="52"/>
  <c r="J20" i="52" s="1"/>
  <c r="M19" i="52"/>
  <c r="J19" i="52"/>
  <c r="H19" i="52"/>
  <c r="M18" i="52"/>
  <c r="H18" i="52"/>
  <c r="J18" i="52" s="1"/>
  <c r="M17" i="52"/>
  <c r="J17" i="52"/>
  <c r="H17" i="52"/>
  <c r="M16" i="52"/>
  <c r="H16" i="52"/>
  <c r="J16" i="52" s="1"/>
  <c r="M15" i="52"/>
  <c r="J15" i="52"/>
  <c r="H15" i="52"/>
  <c r="M14" i="52"/>
  <c r="H14" i="52"/>
  <c r="J14" i="52" s="1"/>
  <c r="M13" i="52"/>
  <c r="J13" i="52"/>
  <c r="H13" i="52"/>
  <c r="M12" i="52"/>
  <c r="H12" i="52"/>
  <c r="J12" i="52" s="1"/>
  <c r="M11" i="52"/>
  <c r="J11" i="52"/>
  <c r="H11" i="52"/>
  <c r="M10" i="52"/>
  <c r="M23" i="52" s="1"/>
  <c r="H10" i="52"/>
  <c r="H23" i="52" s="1"/>
  <c r="H53" i="52" s="1"/>
  <c r="N51" i="51"/>
  <c r="L51" i="51"/>
  <c r="K51" i="51"/>
  <c r="I51" i="51"/>
  <c r="G51" i="51"/>
  <c r="F51" i="51"/>
  <c r="H51" i="51"/>
  <c r="N37" i="51"/>
  <c r="L37" i="51"/>
  <c r="K37" i="51"/>
  <c r="I37" i="51"/>
  <c r="G37" i="51"/>
  <c r="F37" i="51"/>
  <c r="M37" i="51"/>
  <c r="H37" i="51"/>
  <c r="N23" i="51"/>
  <c r="L23" i="51"/>
  <c r="K23" i="51"/>
  <c r="I23" i="51"/>
  <c r="G23" i="51"/>
  <c r="F23" i="51"/>
  <c r="F53" i="51" s="1"/>
  <c r="M23" i="51"/>
  <c r="H23" i="51"/>
  <c r="F53" i="47"/>
  <c r="N51" i="47"/>
  <c r="N53" i="47" s="1"/>
  <c r="L51" i="47"/>
  <c r="K51" i="47"/>
  <c r="K53" i="47" s="1"/>
  <c r="F51" i="47"/>
  <c r="M50" i="47"/>
  <c r="H50" i="47"/>
  <c r="J50" i="47" s="1"/>
  <c r="M49" i="47"/>
  <c r="J49" i="47"/>
  <c r="H49" i="47"/>
  <c r="M48" i="47"/>
  <c r="H48" i="47"/>
  <c r="J48" i="47" s="1"/>
  <c r="M47" i="47"/>
  <c r="J47" i="47"/>
  <c r="H47" i="47"/>
  <c r="M46" i="47"/>
  <c r="H46" i="47"/>
  <c r="J46" i="47" s="1"/>
  <c r="M45" i="47"/>
  <c r="J45" i="47"/>
  <c r="H45" i="47"/>
  <c r="M44" i="47"/>
  <c r="H44" i="47"/>
  <c r="J44" i="47" s="1"/>
  <c r="M43" i="47"/>
  <c r="J43" i="47"/>
  <c r="H43" i="47"/>
  <c r="M42" i="47"/>
  <c r="H42" i="47"/>
  <c r="J42" i="47" s="1"/>
  <c r="M41" i="47"/>
  <c r="J41" i="47"/>
  <c r="H41" i="47"/>
  <c r="M40" i="47"/>
  <c r="H40" i="47"/>
  <c r="J40" i="47" s="1"/>
  <c r="M39" i="47"/>
  <c r="J39" i="47"/>
  <c r="H39" i="47"/>
  <c r="M38" i="47"/>
  <c r="M51" i="47" s="1"/>
  <c r="H38" i="47"/>
  <c r="J38" i="47" s="1"/>
  <c r="N37" i="47"/>
  <c r="L37" i="47"/>
  <c r="L53" i="47" s="1"/>
  <c r="K37" i="47"/>
  <c r="I37" i="47"/>
  <c r="I53" i="47" s="1"/>
  <c r="G37" i="47"/>
  <c r="G53" i="47" s="1"/>
  <c r="F37" i="47"/>
  <c r="M36" i="47"/>
  <c r="H36" i="47"/>
  <c r="J36" i="47" s="1"/>
  <c r="M35" i="47"/>
  <c r="H35" i="47"/>
  <c r="J35" i="47" s="1"/>
  <c r="M34" i="47"/>
  <c r="H34" i="47"/>
  <c r="J34" i="47" s="1"/>
  <c r="M33" i="47"/>
  <c r="J33" i="47"/>
  <c r="H33" i="47"/>
  <c r="M32" i="47"/>
  <c r="H32" i="47"/>
  <c r="J32" i="47" s="1"/>
  <c r="M31" i="47"/>
  <c r="H31" i="47"/>
  <c r="J31" i="47" s="1"/>
  <c r="M30" i="47"/>
  <c r="H30" i="47"/>
  <c r="J30" i="47" s="1"/>
  <c r="M29" i="47"/>
  <c r="J29" i="47"/>
  <c r="H29" i="47"/>
  <c r="M28" i="47"/>
  <c r="H28" i="47"/>
  <c r="J28" i="47" s="1"/>
  <c r="M27" i="47"/>
  <c r="H27" i="47"/>
  <c r="J27" i="47" s="1"/>
  <c r="M26" i="47"/>
  <c r="H26" i="47"/>
  <c r="J26" i="47" s="1"/>
  <c r="M25" i="47"/>
  <c r="J25" i="47"/>
  <c r="H25" i="47"/>
  <c r="M24" i="47"/>
  <c r="M37" i="47" s="1"/>
  <c r="H24" i="47"/>
  <c r="H37" i="47" s="1"/>
  <c r="N23" i="47"/>
  <c r="L23" i="47"/>
  <c r="K23" i="47"/>
  <c r="I23" i="47"/>
  <c r="G23" i="47"/>
  <c r="F23" i="47"/>
  <c r="M22" i="47"/>
  <c r="H22" i="47"/>
  <c r="J22" i="47" s="1"/>
  <c r="M21" i="47"/>
  <c r="H21" i="47"/>
  <c r="J21" i="47" s="1"/>
  <c r="M20" i="47"/>
  <c r="H20" i="47"/>
  <c r="J20" i="47" s="1"/>
  <c r="M19" i="47"/>
  <c r="J19" i="47"/>
  <c r="H19" i="47"/>
  <c r="M18" i="47"/>
  <c r="H18" i="47"/>
  <c r="J18" i="47" s="1"/>
  <c r="M17" i="47"/>
  <c r="H17" i="47"/>
  <c r="J17" i="47" s="1"/>
  <c r="M16" i="47"/>
  <c r="H16" i="47"/>
  <c r="J16" i="47" s="1"/>
  <c r="M15" i="47"/>
  <c r="J15" i="47"/>
  <c r="H15" i="47"/>
  <c r="M14" i="47"/>
  <c r="H14" i="47"/>
  <c r="J14" i="47" s="1"/>
  <c r="M13" i="47"/>
  <c r="H13" i="47"/>
  <c r="J13" i="47" s="1"/>
  <c r="M12" i="47"/>
  <c r="H12" i="47"/>
  <c r="J12" i="47" s="1"/>
  <c r="M11" i="47"/>
  <c r="J11" i="47"/>
  <c r="H11" i="47"/>
  <c r="M10" i="47"/>
  <c r="M23" i="47" s="1"/>
  <c r="H10" i="47"/>
  <c r="H23" i="47" s="1"/>
  <c r="L53" i="46"/>
  <c r="N51" i="46"/>
  <c r="L51" i="46"/>
  <c r="K51" i="46"/>
  <c r="I51" i="46"/>
  <c r="G51" i="46"/>
  <c r="F51" i="46"/>
  <c r="M50" i="46"/>
  <c r="H50" i="46"/>
  <c r="J50" i="46" s="1"/>
  <c r="M49" i="46"/>
  <c r="J49" i="46"/>
  <c r="H49" i="46"/>
  <c r="M48" i="46"/>
  <c r="H48" i="46"/>
  <c r="J48" i="46" s="1"/>
  <c r="M47" i="46"/>
  <c r="J47" i="46"/>
  <c r="H47" i="46"/>
  <c r="M46" i="46"/>
  <c r="H46" i="46"/>
  <c r="J46" i="46" s="1"/>
  <c r="M45" i="46"/>
  <c r="J45" i="46"/>
  <c r="H45" i="46"/>
  <c r="M44" i="46"/>
  <c r="H44" i="46"/>
  <c r="J44" i="46" s="1"/>
  <c r="M43" i="46"/>
  <c r="J43" i="46"/>
  <c r="H43" i="46"/>
  <c r="M42" i="46"/>
  <c r="H42" i="46"/>
  <c r="J42" i="46" s="1"/>
  <c r="M41" i="46"/>
  <c r="J41" i="46"/>
  <c r="H41" i="46"/>
  <c r="M40" i="46"/>
  <c r="H40" i="46"/>
  <c r="J40" i="46" s="1"/>
  <c r="M39" i="46"/>
  <c r="J39" i="46"/>
  <c r="H39" i="46"/>
  <c r="M38" i="46"/>
  <c r="M51" i="46" s="1"/>
  <c r="H38" i="46"/>
  <c r="H51" i="46" s="1"/>
  <c r="N37" i="46"/>
  <c r="L37" i="46"/>
  <c r="K37" i="46"/>
  <c r="I37" i="46"/>
  <c r="G37" i="46"/>
  <c r="F37" i="46"/>
  <c r="M36" i="46"/>
  <c r="H36" i="46"/>
  <c r="J36" i="46" s="1"/>
  <c r="M35" i="46"/>
  <c r="J35" i="46"/>
  <c r="H35" i="46"/>
  <c r="M34" i="46"/>
  <c r="H34" i="46"/>
  <c r="J34" i="46" s="1"/>
  <c r="M33" i="46"/>
  <c r="J33" i="46"/>
  <c r="H33" i="46"/>
  <c r="M32" i="46"/>
  <c r="H32" i="46"/>
  <c r="J32" i="46" s="1"/>
  <c r="M31" i="46"/>
  <c r="J31" i="46"/>
  <c r="H31" i="46"/>
  <c r="M30" i="46"/>
  <c r="H30" i="46"/>
  <c r="J30" i="46" s="1"/>
  <c r="M29" i="46"/>
  <c r="J29" i="46"/>
  <c r="H29" i="46"/>
  <c r="M28" i="46"/>
  <c r="H28" i="46"/>
  <c r="J28" i="46" s="1"/>
  <c r="M27" i="46"/>
  <c r="J27" i="46"/>
  <c r="H27" i="46"/>
  <c r="M26" i="46"/>
  <c r="H26" i="46"/>
  <c r="J26" i="46" s="1"/>
  <c r="M25" i="46"/>
  <c r="J25" i="46"/>
  <c r="H25" i="46"/>
  <c r="M24" i="46"/>
  <c r="M37" i="46" s="1"/>
  <c r="H24" i="46"/>
  <c r="H37" i="46" s="1"/>
  <c r="N23" i="46"/>
  <c r="N53" i="46" s="1"/>
  <c r="L23" i="46"/>
  <c r="K23" i="46"/>
  <c r="K53" i="46" s="1"/>
  <c r="I23" i="46"/>
  <c r="I53" i="46" s="1"/>
  <c r="G23" i="46"/>
  <c r="G53" i="46" s="1"/>
  <c r="F23" i="46"/>
  <c r="F53" i="46" s="1"/>
  <c r="M22" i="46"/>
  <c r="H22" i="46"/>
  <c r="J22" i="46" s="1"/>
  <c r="M21" i="46"/>
  <c r="J21" i="46"/>
  <c r="H21" i="46"/>
  <c r="M20" i="46"/>
  <c r="H20" i="46"/>
  <c r="J20" i="46" s="1"/>
  <c r="M19" i="46"/>
  <c r="H19" i="46"/>
  <c r="J19" i="46" s="1"/>
  <c r="M18" i="46"/>
  <c r="H18" i="46"/>
  <c r="J18" i="46" s="1"/>
  <c r="M17" i="46"/>
  <c r="J17" i="46"/>
  <c r="H17" i="46"/>
  <c r="M16" i="46"/>
  <c r="H16" i="46"/>
  <c r="J16" i="46" s="1"/>
  <c r="M15" i="46"/>
  <c r="H15" i="46"/>
  <c r="J15" i="46" s="1"/>
  <c r="M14" i="46"/>
  <c r="H14" i="46"/>
  <c r="J14" i="46" s="1"/>
  <c r="M13" i="46"/>
  <c r="J13" i="46"/>
  <c r="H13" i="46"/>
  <c r="M12" i="46"/>
  <c r="H12" i="46"/>
  <c r="J12" i="46" s="1"/>
  <c r="M11" i="46"/>
  <c r="H11" i="46"/>
  <c r="J11" i="46" s="1"/>
  <c r="M10" i="46"/>
  <c r="M23" i="46" s="1"/>
  <c r="H10" i="46"/>
  <c r="H23" i="46" s="1"/>
  <c r="H53" i="46" s="1"/>
  <c r="L53" i="51" l="1"/>
  <c r="I53" i="51"/>
  <c r="G53" i="51"/>
  <c r="N53" i="51"/>
  <c r="M51" i="51"/>
  <c r="K53" i="51"/>
  <c r="J10" i="54"/>
  <c r="J23" i="54" s="1"/>
  <c r="J24" i="54"/>
  <c r="J37" i="54" s="1"/>
  <c r="J38" i="54"/>
  <c r="J51" i="54" s="1"/>
  <c r="M53" i="52"/>
  <c r="J47" i="52"/>
  <c r="J51" i="52" s="1"/>
  <c r="J10" i="52"/>
  <c r="J23" i="52" s="1"/>
  <c r="J24" i="52"/>
  <c r="J37" i="52" s="1"/>
  <c r="H53" i="51"/>
  <c r="M53" i="51"/>
  <c r="J23" i="51"/>
  <c r="J37" i="51"/>
  <c r="J51" i="51"/>
  <c r="M53" i="47"/>
  <c r="H51" i="47"/>
  <c r="H53" i="47" s="1"/>
  <c r="J10" i="47"/>
  <c r="J23" i="47" s="1"/>
  <c r="J24" i="47"/>
  <c r="J37" i="47" s="1"/>
  <c r="M53" i="46"/>
  <c r="J10" i="46"/>
  <c r="J23" i="46" s="1"/>
  <c r="J53" i="46" s="1"/>
  <c r="J24" i="46"/>
  <c r="J37" i="46" s="1"/>
  <c r="J38" i="46"/>
  <c r="J51" i="46" s="1"/>
  <c r="N51" i="41"/>
  <c r="L51" i="41"/>
  <c r="K51" i="41"/>
  <c r="I51" i="41"/>
  <c r="G51" i="41"/>
  <c r="F51" i="41"/>
  <c r="M51" i="41"/>
  <c r="N37" i="41"/>
  <c r="L37" i="41"/>
  <c r="K37" i="41"/>
  <c r="I37" i="41"/>
  <c r="G37" i="41"/>
  <c r="F37" i="41"/>
  <c r="M37" i="41"/>
  <c r="N23" i="41"/>
  <c r="L23" i="41"/>
  <c r="L53" i="41" s="1"/>
  <c r="K23" i="41"/>
  <c r="K53" i="41" s="1"/>
  <c r="I23" i="41"/>
  <c r="I53" i="41" s="1"/>
  <c r="G23" i="41"/>
  <c r="F23" i="41"/>
  <c r="F53" i="41" s="1"/>
  <c r="H23" i="41"/>
  <c r="M23" i="41"/>
  <c r="M53" i="41" s="1"/>
  <c r="G53" i="41" l="1"/>
  <c r="N53" i="41"/>
  <c r="J53" i="51"/>
  <c r="J53" i="54"/>
  <c r="J53" i="52"/>
  <c r="J53" i="47"/>
  <c r="J37" i="41"/>
  <c r="J51" i="41"/>
  <c r="H37" i="41"/>
  <c r="H51" i="41"/>
  <c r="J23" i="41"/>
  <c r="J53" i="41" l="1"/>
  <c r="H53" i="41"/>
  <c r="L53" i="38"/>
  <c r="N51" i="38"/>
  <c r="L51" i="38"/>
  <c r="K51" i="38"/>
  <c r="I51" i="38"/>
  <c r="G51" i="38"/>
  <c r="F51" i="38"/>
  <c r="M50" i="38"/>
  <c r="H50" i="38"/>
  <c r="J50" i="38" s="1"/>
  <c r="M49" i="38"/>
  <c r="J49" i="38"/>
  <c r="H49" i="38"/>
  <c r="M48" i="38"/>
  <c r="H48" i="38"/>
  <c r="J48" i="38" s="1"/>
  <c r="M47" i="38"/>
  <c r="H47" i="38"/>
  <c r="J47" i="38" s="1"/>
  <c r="M46" i="38"/>
  <c r="H46" i="38"/>
  <c r="J46" i="38" s="1"/>
  <c r="M45" i="38"/>
  <c r="J45" i="38"/>
  <c r="H45" i="38"/>
  <c r="M44" i="38"/>
  <c r="H44" i="38"/>
  <c r="J44" i="38" s="1"/>
  <c r="M43" i="38"/>
  <c r="H43" i="38"/>
  <c r="J43" i="38" s="1"/>
  <c r="M42" i="38"/>
  <c r="H42" i="38"/>
  <c r="J42" i="38" s="1"/>
  <c r="M41" i="38"/>
  <c r="J41" i="38"/>
  <c r="H41" i="38"/>
  <c r="M40" i="38"/>
  <c r="H40" i="38"/>
  <c r="J40" i="38" s="1"/>
  <c r="M39" i="38"/>
  <c r="H39" i="38"/>
  <c r="J39" i="38" s="1"/>
  <c r="M38" i="38"/>
  <c r="M51" i="38" s="1"/>
  <c r="H38" i="38"/>
  <c r="H51" i="38" s="1"/>
  <c r="N37" i="38"/>
  <c r="L37" i="38"/>
  <c r="K37" i="38"/>
  <c r="I37" i="38"/>
  <c r="G37" i="38"/>
  <c r="F37" i="38"/>
  <c r="M36" i="38"/>
  <c r="H36" i="38"/>
  <c r="J36" i="38" s="1"/>
  <c r="M35" i="38"/>
  <c r="J35" i="38"/>
  <c r="H35" i="38"/>
  <c r="M34" i="38"/>
  <c r="H34" i="38"/>
  <c r="J34" i="38" s="1"/>
  <c r="M33" i="38"/>
  <c r="H33" i="38"/>
  <c r="J33" i="38" s="1"/>
  <c r="M32" i="38"/>
  <c r="H32" i="38"/>
  <c r="J32" i="38" s="1"/>
  <c r="M31" i="38"/>
  <c r="J31" i="38"/>
  <c r="H31" i="38"/>
  <c r="M30" i="38"/>
  <c r="H30" i="38"/>
  <c r="J30" i="38" s="1"/>
  <c r="M29" i="38"/>
  <c r="H29" i="38"/>
  <c r="J29" i="38" s="1"/>
  <c r="M28" i="38"/>
  <c r="H28" i="38"/>
  <c r="J28" i="38" s="1"/>
  <c r="M27" i="38"/>
  <c r="J27" i="38"/>
  <c r="H27" i="38"/>
  <c r="M26" i="38"/>
  <c r="H26" i="38"/>
  <c r="J26" i="38" s="1"/>
  <c r="M25" i="38"/>
  <c r="H25" i="38"/>
  <c r="J25" i="38" s="1"/>
  <c r="M24" i="38"/>
  <c r="M37" i="38" s="1"/>
  <c r="H24" i="38"/>
  <c r="H37" i="38" s="1"/>
  <c r="N23" i="38"/>
  <c r="N53" i="38" s="1"/>
  <c r="L23" i="38"/>
  <c r="K23" i="38"/>
  <c r="K53" i="38" s="1"/>
  <c r="I23" i="38"/>
  <c r="I53" i="38" s="1"/>
  <c r="G23" i="38"/>
  <c r="G53" i="38" s="1"/>
  <c r="F23" i="38"/>
  <c r="F53" i="38" s="1"/>
  <c r="M22" i="38"/>
  <c r="H22" i="38"/>
  <c r="J22" i="38" s="1"/>
  <c r="M21" i="38"/>
  <c r="J21" i="38"/>
  <c r="H21" i="38"/>
  <c r="M20" i="38"/>
  <c r="H20" i="38"/>
  <c r="J20" i="38" s="1"/>
  <c r="M19" i="38"/>
  <c r="H19" i="38"/>
  <c r="J19" i="38" s="1"/>
  <c r="M18" i="38"/>
  <c r="H18" i="38"/>
  <c r="J18" i="38" s="1"/>
  <c r="M17" i="38"/>
  <c r="J17" i="38"/>
  <c r="H17" i="38"/>
  <c r="M16" i="38"/>
  <c r="H16" i="38"/>
  <c r="J16" i="38" s="1"/>
  <c r="M15" i="38"/>
  <c r="H15" i="38"/>
  <c r="J15" i="38" s="1"/>
  <c r="M14" i="38"/>
  <c r="H14" i="38"/>
  <c r="J14" i="38" s="1"/>
  <c r="M13" i="38"/>
  <c r="J13" i="38"/>
  <c r="H13" i="38"/>
  <c r="M12" i="38"/>
  <c r="H12" i="38"/>
  <c r="J12" i="38" s="1"/>
  <c r="M11" i="38"/>
  <c r="H11" i="38"/>
  <c r="J11" i="38" s="1"/>
  <c r="M10" i="38"/>
  <c r="M23" i="38" s="1"/>
  <c r="H10" i="38"/>
  <c r="H23" i="38" s="1"/>
  <c r="H53" i="38" l="1"/>
  <c r="M53" i="38"/>
  <c r="J10" i="38"/>
  <c r="J23" i="38" s="1"/>
  <c r="J53" i="38" s="1"/>
  <c r="J24" i="38"/>
  <c r="J37" i="38" s="1"/>
  <c r="J38" i="38"/>
  <c r="J51" i="38" s="1"/>
  <c r="L53" i="34" l="1"/>
  <c r="K53" i="34"/>
  <c r="G53" i="34"/>
  <c r="I51" i="34"/>
  <c r="G51" i="34"/>
  <c r="F51" i="34"/>
  <c r="M50" i="34"/>
  <c r="H50" i="34"/>
  <c r="J50" i="34" s="1"/>
  <c r="M49" i="34"/>
  <c r="J49" i="34"/>
  <c r="H49" i="34"/>
  <c r="M48" i="34"/>
  <c r="H48" i="34"/>
  <c r="J48" i="34" s="1"/>
  <c r="M47" i="34"/>
  <c r="H47" i="34"/>
  <c r="J47" i="34" s="1"/>
  <c r="M46" i="34"/>
  <c r="H46" i="34"/>
  <c r="J46" i="34" s="1"/>
  <c r="M45" i="34"/>
  <c r="J45" i="34"/>
  <c r="H45" i="34"/>
  <c r="M44" i="34"/>
  <c r="H44" i="34"/>
  <c r="J44" i="34" s="1"/>
  <c r="M43" i="34"/>
  <c r="H43" i="34"/>
  <c r="J43" i="34" s="1"/>
  <c r="M42" i="34"/>
  <c r="H42" i="34"/>
  <c r="J42" i="34" s="1"/>
  <c r="M41" i="34"/>
  <c r="J41" i="34"/>
  <c r="H41" i="34"/>
  <c r="M40" i="34"/>
  <c r="H40" i="34"/>
  <c r="J40" i="34" s="1"/>
  <c r="M39" i="34"/>
  <c r="H39" i="34"/>
  <c r="J39" i="34" s="1"/>
  <c r="M38" i="34"/>
  <c r="M51" i="34" s="1"/>
  <c r="H38" i="34"/>
  <c r="H51" i="34" s="1"/>
  <c r="N37" i="34"/>
  <c r="L37" i="34"/>
  <c r="K37" i="34"/>
  <c r="I37" i="34"/>
  <c r="G37" i="34"/>
  <c r="F37" i="34"/>
  <c r="M36" i="34"/>
  <c r="H36" i="34"/>
  <c r="J36" i="34" s="1"/>
  <c r="M35" i="34"/>
  <c r="J35" i="34"/>
  <c r="H35" i="34"/>
  <c r="M34" i="34"/>
  <c r="H34" i="34"/>
  <c r="J34" i="34" s="1"/>
  <c r="M33" i="34"/>
  <c r="H33" i="34"/>
  <c r="J33" i="34" s="1"/>
  <c r="M32" i="34"/>
  <c r="H32" i="34"/>
  <c r="J32" i="34" s="1"/>
  <c r="M31" i="34"/>
  <c r="J31" i="34"/>
  <c r="H31" i="34"/>
  <c r="M30" i="34"/>
  <c r="H30" i="34"/>
  <c r="J30" i="34" s="1"/>
  <c r="M29" i="34"/>
  <c r="H29" i="34"/>
  <c r="J29" i="34" s="1"/>
  <c r="M28" i="34"/>
  <c r="H28" i="34"/>
  <c r="J28" i="34" s="1"/>
  <c r="M27" i="34"/>
  <c r="J27" i="34"/>
  <c r="H27" i="34"/>
  <c r="M26" i="34"/>
  <c r="H26" i="34"/>
  <c r="J26" i="34" s="1"/>
  <c r="M25" i="34"/>
  <c r="H25" i="34"/>
  <c r="J25" i="34" s="1"/>
  <c r="M24" i="34"/>
  <c r="M37" i="34" s="1"/>
  <c r="H24" i="34"/>
  <c r="H37" i="34" s="1"/>
  <c r="N23" i="34"/>
  <c r="N53" i="34" s="1"/>
  <c r="L23" i="34"/>
  <c r="K23" i="34"/>
  <c r="I23" i="34"/>
  <c r="I53" i="34" s="1"/>
  <c r="G23" i="34"/>
  <c r="F23" i="34"/>
  <c r="F53" i="34" s="1"/>
  <c r="M22" i="34"/>
  <c r="H22" i="34"/>
  <c r="J22" i="34" s="1"/>
  <c r="M21" i="34"/>
  <c r="J21" i="34"/>
  <c r="H21" i="34"/>
  <c r="M20" i="34"/>
  <c r="H20" i="34"/>
  <c r="J20" i="34" s="1"/>
  <c r="M19" i="34"/>
  <c r="H19" i="34"/>
  <c r="J19" i="34" s="1"/>
  <c r="M18" i="34"/>
  <c r="H18" i="34"/>
  <c r="J18" i="34" s="1"/>
  <c r="M17" i="34"/>
  <c r="J17" i="34"/>
  <c r="H17" i="34"/>
  <c r="M16" i="34"/>
  <c r="H16" i="34"/>
  <c r="J16" i="34" s="1"/>
  <c r="M15" i="34"/>
  <c r="H15" i="34"/>
  <c r="J15" i="34" s="1"/>
  <c r="M14" i="34"/>
  <c r="H14" i="34"/>
  <c r="J14" i="34" s="1"/>
  <c r="M13" i="34"/>
  <c r="J13" i="34"/>
  <c r="H13" i="34"/>
  <c r="M12" i="34"/>
  <c r="H12" i="34"/>
  <c r="J12" i="34" s="1"/>
  <c r="M11" i="34"/>
  <c r="H11" i="34"/>
  <c r="J11" i="34" s="1"/>
  <c r="M10" i="34"/>
  <c r="M23" i="34" s="1"/>
  <c r="H10" i="34"/>
  <c r="H23" i="34" s="1"/>
  <c r="H53" i="34" l="1"/>
  <c r="M53" i="34"/>
  <c r="J10" i="34"/>
  <c r="J23" i="34" s="1"/>
  <c r="J24" i="34"/>
  <c r="J37" i="34" s="1"/>
  <c r="J38" i="34"/>
  <c r="J51" i="34" s="1"/>
  <c r="J53" i="34" l="1"/>
  <c r="G53" i="48" l="1"/>
  <c r="K53" i="48"/>
  <c r="L53" i="48"/>
  <c r="N53" i="48" l="1"/>
  <c r="I53" i="48"/>
  <c r="F53" i="48"/>
  <c r="M53" i="48"/>
  <c r="H53" i="48"/>
  <c r="G52" i="3"/>
  <c r="H52" i="3"/>
  <c r="I52" i="3"/>
  <c r="J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L51" i="3" l="1"/>
  <c r="J53" i="48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51" i="3"/>
  <c r="G23" i="3"/>
  <c r="G37" i="3"/>
  <c r="G51" i="3"/>
  <c r="L53" i="3" l="1"/>
  <c r="K53" i="3"/>
  <c r="M37" i="3"/>
  <c r="M51" i="3"/>
  <c r="H37" i="3"/>
  <c r="G53" i="3"/>
  <c r="J51" i="3"/>
  <c r="H51" i="3"/>
  <c r="N53" i="3"/>
  <c r="J24" i="3"/>
  <c r="F53" i="3"/>
  <c r="M23" i="3"/>
  <c r="J23" i="3"/>
  <c r="H23" i="3"/>
  <c r="M53" i="3" l="1"/>
  <c r="H53" i="3"/>
  <c r="I37" i="45"/>
  <c r="I53" i="45" s="1"/>
  <c r="I36" i="3"/>
  <c r="I37" i="3" s="1"/>
  <c r="I53" i="3" s="1"/>
  <c r="J36" i="3" l="1"/>
  <c r="J37" i="3" s="1"/>
  <c r="J53" i="3" s="1"/>
</calcChain>
</file>

<file path=xl/sharedStrings.xml><?xml version="1.0" encoding="utf-8"?>
<sst xmlns="http://schemas.openxmlformats.org/spreadsheetml/2006/main" count="2083" uniqueCount="107">
  <si>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</si>
  <si>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</si>
  <si>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</si>
  <si>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</si>
  <si>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</si>
  <si>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</si>
  <si>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</si>
  <si>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</si>
  <si>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</si>
  <si>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</si>
  <si>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</si>
  <si>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</si>
  <si>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</si>
  <si>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</si>
  <si>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</si>
  <si>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</si>
  <si>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</si>
  <si>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</si>
  <si>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</si>
  <si>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</si>
  <si>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</si>
  <si>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</si>
  <si>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</si>
  <si>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</si>
  <si>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</si>
  <si>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</si>
  <si>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</si>
  <si>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</si>
  <si>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</si>
  <si>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</si>
  <si>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</si>
  <si>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</si>
  <si>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</si>
  <si>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</si>
  <si>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</si>
  <si>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</si>
  <si>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</si>
  <si>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</si>
  <si>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</si>
  <si>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</si>
  <si>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</si>
  <si>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</si>
  <si>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TRIBUNAL REGIONAL DO TRABALHO DA 4ª REGIÃO</t>
  </si>
  <si>
    <t>SECRETARIA DE GESTÁO DE PESSOAS</t>
  </si>
  <si>
    <t>RESOLUÇÃO 102 CNJ - ANEXO IV- QUANTITATIVO DE CARGOS E FUNÇÕES</t>
  </si>
  <si>
    <t>UNIDADE: SECRETARIA DE GESTÃO DE PESSOAS</t>
  </si>
  <si>
    <t>ÓRGÃO: TRIBUNAL REGIONAL DO DA TRABAHO DA 15ª REGIÃO</t>
  </si>
  <si>
    <t>COORDENADORIA DE GESTÃO DE PESSOAS</t>
  </si>
  <si>
    <t>TRIBUNAL REGIONAL DO TRABALHO DA 22ª REGIÃO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</si>
  <si>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</si>
  <si>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</si>
  <si>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</si>
  <si>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</si>
  <si>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ÓRGÃO: Tribunal Regional do Trabalho da 17ª Região</t>
  </si>
  <si>
    <t>TRIBUNAL REGIONAL DO TRABALHO DA 23ª REGIÃO</t>
  </si>
  <si>
    <t>SECRETARIA DE GESTÃO DE PESSOAS</t>
  </si>
  <si>
    <t>ÓRGÃO: TRIBUNAL REGIONAL DO TRABALHO DA 5ª REGIÃO</t>
  </si>
  <si>
    <t>JUSTIÇA DO TRABALHO</t>
  </si>
  <si>
    <t>ÓRGÃO: TRIBUNAL REGIONAL DO TRABALHO DA SEXTA REGIÃO</t>
  </si>
  <si>
    <t>UNIDADE: SECRETARIA DE GESTÃO DE PESSOAS/COORDENADORIA DE ADMINISTRAÇÃO DE PESSOAL</t>
  </si>
  <si>
    <t>PODER JUDICIÁRIO FEDERAL</t>
  </si>
  <si>
    <t>Tribunal Regional do Trabalho 10ª Região</t>
  </si>
  <si>
    <t>Coordenadoria de Pessoal e de Informações Funcionais</t>
  </si>
  <si>
    <t>TST</t>
  </si>
  <si>
    <t>Coordenadoria de Informações Funcionais</t>
  </si>
  <si>
    <t>TRIBUNAL REGIONAL DO TRABALHO DA 20ª REGIÃO</t>
  </si>
  <si>
    <t>TRIBUNAL REGIONAL DO TRABALHO DA 24ª REGIÃO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</si>
  <si>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</si>
  <si>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</si>
  <si>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</si>
  <si>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</si>
  <si>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TRT-2ª REGIÃO</t>
  </si>
  <si>
    <t>Consolidado da Justiça do Trabalho</t>
  </si>
  <si>
    <t>UNIDADE: Coordenadoria de Gestão de Pessoas CSJT</t>
  </si>
  <si>
    <t>ÓRGÃO: TRIBUNAL REGIONAL DO TRABALHO 11ª REGIÃO</t>
  </si>
  <si>
    <t>Data de referência: 31/12/2015</t>
  </si>
  <si>
    <t>Data de referência: 18/12/2015</t>
  </si>
  <si>
    <t>Data de início da vigência: dezembro/2015</t>
  </si>
  <si>
    <t>Data de referência: 31/12/2015 publicado em 13/01/2016</t>
  </si>
  <si>
    <t>Data de referência: 31/12/15</t>
  </si>
  <si>
    <t>ÓRGÃO: TRIBUNAL REGIONAL DO TRABALHO DA 16ª REGIÃO</t>
  </si>
  <si>
    <t>UNIDADE: COORDENADORIA DE GESTÃO DE PESSOAS</t>
  </si>
  <si>
    <t>CARREIRA / CLASSE / ESCOLARIDADE / PADRÃO</t>
  </si>
  <si>
    <t>ANALISTA</t>
  </si>
  <si>
    <t>SUPERIOR</t>
  </si>
  <si>
    <t>TÉCNICO</t>
  </si>
  <si>
    <t>MÉDIO</t>
  </si>
  <si>
    <t>AUXILIAR</t>
  </si>
  <si>
    <t>FUNDAMENTAL</t>
  </si>
  <si>
    <t>Data de referência:31/12/2015</t>
  </si>
  <si>
    <t>ÓRGÃO: TRT18</t>
  </si>
  <si>
    <t>UNIDADE: SGPe – Seção de Cadastro</t>
  </si>
  <si>
    <t>ÓRGÃO: TRT DA 19ª REGIÃO</t>
  </si>
  <si>
    <t>Data de referência: 01/12/2015</t>
  </si>
  <si>
    <t>SERVIÇO DE RECURSOS HUMANOS</t>
  </si>
  <si>
    <t>TRT 3ª Região</t>
  </si>
  <si>
    <t>Secretaria de Pessoal</t>
  </si>
  <si>
    <t>Data de referência: 12/2015</t>
  </si>
  <si>
    <t>ÓRGÃO: TRT 7ª REGIÃO</t>
  </si>
  <si>
    <t>UNIDADE: DIVISÃO DE RECURSOS HUMANOS - SETOR DE INFORMAÇÕES FUNCIONAIS</t>
  </si>
  <si>
    <t>TRIBUNAL REGIONAL DO TRABALHO DA PRIMEIRA REGIÃO</t>
  </si>
  <si>
    <t>SECRETARIA DE ADMINISTRAÇÃO DE PESSOAL</t>
  </si>
  <si>
    <t>ÓRGÃO: TRT - 21ª REGIÃO</t>
  </si>
  <si>
    <t>-</t>
  </si>
  <si>
    <t>Data de referência: 31.12.15</t>
  </si>
  <si>
    <t>ÓRGÃO: Tribunal Regional do Trabalho 12ª Região</t>
  </si>
  <si>
    <t>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</si>
</sst>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R$-416]&quot; &quot;#,##0.00;[Red]&quot;-&quot;[$R$-416]&quot; &quot;#,##0.00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2" tint="-0.89999084444715716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0F0F0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CCCCFF"/>
      </patternFill>
    </fill>
  </fills>
  <borders count="8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3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5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9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5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9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27" fillId="0" borderId="1"/>
    <xf numFmtId="0" fontId="15" fillId="3" borderId="0" applyNumberFormat="0" applyBorder="0" applyAlignment="0" applyProtection="0"/>
    <xf numFmtId="164" fontId="28" fillId="0" borderId="0">
      <alignment vertical="top"/>
    </xf>
    <xf numFmtId="164" fontId="29" fillId="0" borderId="0">
      <alignment horizontal="right"/>
    </xf>
    <xf numFmtId="164" fontId="29" fillId="0" borderId="0">
      <alignment horizontal="left"/>
    </xf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0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2" fontId="33" fillId="0" borderId="0">
      <protection locked="0"/>
    </xf>
    <xf numFmtId="2" fontId="34" fillId="0" borderId="0">
      <protection locked="0"/>
    </xf>
    <xf numFmtId="0" fontId="31" fillId="0" borderId="0"/>
    <xf numFmtId="0" fontId="32" fillId="0" borderId="0"/>
    <xf numFmtId="0" fontId="11" fillId="8" borderId="2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36" fillId="8" borderId="2"/>
    <xf numFmtId="0" fontId="11" fillId="8" borderId="2" applyNumberFormat="0" applyAlignment="0" applyProtection="0"/>
    <xf numFmtId="0" fontId="11" fillId="8" borderId="2" applyNumberFormat="0" applyAlignment="0" applyProtection="0"/>
    <xf numFmtId="0" fontId="35" fillId="0" borderId="0">
      <alignment vertical="center"/>
    </xf>
    <xf numFmtId="0" fontId="12" fillId="21" borderId="3" applyNumberFormat="0" applyAlignment="0" applyProtection="0"/>
    <xf numFmtId="0" fontId="12" fillId="21" borderId="3" applyNumberFormat="0" applyAlignment="0" applyProtection="0"/>
    <xf numFmtId="0" fontId="37" fillId="21" borderId="3"/>
    <xf numFmtId="0" fontId="12" fillId="21" borderId="3" applyNumberFormat="0" applyAlignment="0" applyProtection="0"/>
    <xf numFmtId="0" fontId="12" fillId="21" borderId="3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38" fillId="0" borderId="4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2" fillId="21" borderId="3" applyNumberFormat="0" applyAlignment="0" applyProtection="0"/>
    <xf numFmtId="4" fontId="25" fillId="0" borderId="0"/>
    <xf numFmtId="166" fontId="25" fillId="0" borderId="0"/>
    <xf numFmtId="165" fontId="7" fillId="0" borderId="0" applyBorder="0" applyAlignment="0" applyProtection="0"/>
    <xf numFmtId="165" fontId="7" fillId="0" borderId="0" applyBorder="0" applyAlignment="0" applyProtection="0"/>
    <xf numFmtId="40" fontId="25" fillId="0" borderId="0"/>
    <xf numFmtId="3" fontId="25" fillId="0" borderId="0"/>
    <xf numFmtId="0" fontId="25" fillId="0" borderId="0"/>
    <xf numFmtId="0" fontId="25" fillId="0" borderId="0"/>
    <xf numFmtId="167" fontId="25" fillId="0" borderId="0"/>
    <xf numFmtId="0" fontId="25" fillId="0" borderId="0"/>
    <xf numFmtId="0" fontId="25" fillId="0" borderId="0"/>
    <xf numFmtId="168" fontId="25" fillId="0" borderId="0"/>
    <xf numFmtId="169" fontId="25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6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8" borderId="2" applyNumberFormat="0" applyAlignment="0" applyProtection="0"/>
    <xf numFmtId="170" fontId="7" fillId="0" borderId="0" applyFill="0" applyBorder="0" applyAlignment="0" applyProtection="0"/>
    <xf numFmtId="0" fontId="7" fillId="0" borderId="0" applyFill="0" applyBorder="0" applyAlignment="0" applyProtection="0"/>
    <xf numFmtId="170" fontId="7" fillId="0" borderId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5">
      <alignment horizontal="center"/>
    </xf>
    <xf numFmtId="2" fontId="25" fillId="0" borderId="0"/>
    <xf numFmtId="2" fontId="25" fillId="0" borderId="0"/>
    <xf numFmtId="0" fontId="40" fillId="0" borderId="0">
      <alignment horizontal="left"/>
    </xf>
    <xf numFmtId="0" fontId="10" fillId="4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41" fillId="3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42" fillId="0" borderId="0"/>
    <xf numFmtId="0" fontId="14" fillId="7" borderId="2" applyNumberFormat="0" applyAlignment="0" applyProtection="0"/>
    <xf numFmtId="0" fontId="39" fillId="0" borderId="9">
      <alignment horizontal="center"/>
    </xf>
    <xf numFmtId="0" fontId="43" fillId="0" borderId="10">
      <alignment horizontal="center"/>
    </xf>
    <xf numFmtId="171" fontId="25" fillId="0" borderId="0"/>
    <xf numFmtId="0" fontId="13" fillId="0" borderId="4" applyNumberFormat="0" applyFill="0" applyAlignment="0" applyProtection="0"/>
    <xf numFmtId="165" fontId="25" fillId="0" borderId="0"/>
    <xf numFmtId="172" fontId="7" fillId="0" borderId="0" applyFill="0" applyBorder="0" applyAlignment="0" applyProtection="0"/>
    <xf numFmtId="167" fontId="25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4" fillId="22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7" fillId="0" borderId="0"/>
    <xf numFmtId="0" fontId="7" fillId="0" borderId="0"/>
    <xf numFmtId="0" fontId="7" fillId="23" borderId="11" applyNumberFormat="0" applyAlignment="0" applyProtection="0"/>
    <xf numFmtId="0" fontId="7" fillId="23" borderId="11" applyNumberFormat="0" applyAlignment="0" applyProtection="0"/>
    <xf numFmtId="0" fontId="7" fillId="23" borderId="11" applyNumberFormat="0" applyAlignment="0" applyProtection="0"/>
    <xf numFmtId="0" fontId="7" fillId="23" borderId="11" applyNumberFormat="0" applyAlignment="0" applyProtection="0"/>
    <xf numFmtId="0" fontId="7" fillId="23" borderId="11" applyNumberFormat="0" applyAlignment="0" applyProtection="0"/>
    <xf numFmtId="0" fontId="7" fillId="23" borderId="11" applyNumberFormat="0" applyAlignment="0" applyProtection="0"/>
    <xf numFmtId="0" fontId="17" fillId="8" borderId="12" applyNumberFormat="0" applyAlignment="0" applyProtection="0"/>
    <xf numFmtId="10" fontId="25" fillId="0" borderId="0"/>
    <xf numFmtId="173" fontId="33" fillId="0" borderId="0">
      <protection locked="0"/>
    </xf>
    <xf numFmtId="174" fontId="33" fillId="0" borderId="0">
      <protection locked="0"/>
    </xf>
    <xf numFmtId="9" fontId="7" fillId="0" borderId="0" applyFill="0" applyBorder="0" applyAlignment="0" applyProtection="0"/>
    <xf numFmtId="9" fontId="59" fillId="0" borderId="0" applyFont="0" applyFill="0" applyBorder="0" applyAlignment="0" applyProtection="0"/>
    <xf numFmtId="9" fontId="25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25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29" fillId="0" borderId="0"/>
    <xf numFmtId="0" fontId="17" fillId="8" borderId="12" applyNumberFormat="0" applyAlignment="0" applyProtection="0"/>
    <xf numFmtId="0" fontId="17" fillId="8" borderId="12" applyNumberFormat="0" applyAlignment="0" applyProtection="0"/>
    <xf numFmtId="0" fontId="46" fillId="8" borderId="12"/>
    <xf numFmtId="0" fontId="17" fillId="8" borderId="12" applyNumberFormat="0" applyAlignment="0" applyProtection="0"/>
    <xf numFmtId="0" fontId="17" fillId="8" borderId="12" applyNumberFormat="0" applyAlignment="0" applyProtection="0"/>
    <xf numFmtId="38" fontId="25" fillId="0" borderId="0"/>
    <xf numFmtId="38" fontId="47" fillId="0" borderId="13"/>
    <xf numFmtId="175" fontId="45" fillId="0" borderId="0">
      <protection locked="0"/>
    </xf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25" fillId="0" borderId="0"/>
    <xf numFmtId="176" fontId="7" fillId="0" borderId="0" applyFill="0" applyBorder="0" applyAlignment="0" applyProtection="0"/>
    <xf numFmtId="165" fontId="7" fillId="0" borderId="0"/>
    <xf numFmtId="0" fontId="7" fillId="0" borderId="0"/>
    <xf numFmtId="165" fontId="7" fillId="0" borderId="0"/>
    <xf numFmtId="165" fontId="45" fillId="0" borderId="0"/>
    <xf numFmtId="165" fontId="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7" fontId="25" fillId="0" borderId="0"/>
    <xf numFmtId="178" fontId="25" fillId="0" borderId="0"/>
    <xf numFmtId="0" fontId="20" fillId="0" borderId="0" applyNumberFormat="0" applyFill="0" applyBorder="0" applyAlignment="0" applyProtection="0"/>
    <xf numFmtId="0" fontId="50" fillId="0" borderId="14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4" fillId="0" borderId="6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56" fillId="0" borderId="7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57" fillId="0" borderId="8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2" fillId="0" borderId="15"/>
    <xf numFmtId="2" fontId="51" fillId="0" borderId="0">
      <protection locked="0"/>
    </xf>
    <xf numFmtId="2" fontId="51" fillId="0" borderId="0">
      <protection locked="0"/>
    </xf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53" fillId="0" borderId="16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174" fontId="33" fillId="0" borderId="0">
      <protection locked="0"/>
    </xf>
    <xf numFmtId="179" fontId="33" fillId="0" borderId="0">
      <protection locked="0"/>
    </xf>
    <xf numFmtId="0" fontId="45" fillId="0" borderId="0"/>
    <xf numFmtId="43" fontId="59" fillId="0" borderId="0" applyFont="0" applyFill="0" applyBorder="0" applyAlignment="0" applyProtection="0"/>
    <xf numFmtId="165" fontId="7" fillId="0" borderId="0" applyFill="0" applyBorder="0" applyAlignment="0" applyProtection="0"/>
    <xf numFmtId="176" fontId="7" fillId="0" borderId="0" applyFill="0" applyBorder="0" applyAlignment="0" applyProtection="0"/>
    <xf numFmtId="165" fontId="7" fillId="0" borderId="0" applyFill="0" applyBorder="0" applyAlignment="0" applyProtection="0"/>
    <xf numFmtId="176" fontId="7" fillId="0" borderId="0" applyFill="0" applyBorder="0" applyAlignment="0" applyProtection="0"/>
    <xf numFmtId="3" fontId="25" fillId="0" borderId="0"/>
    <xf numFmtId="0" fontId="18" fillId="0" borderId="0" applyNumberFormat="0" applyFill="0" applyBorder="0" applyAlignment="0" applyProtection="0"/>
    <xf numFmtId="0" fontId="5" fillId="0" borderId="0"/>
    <xf numFmtId="165" fontId="7" fillId="0" borderId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9" fillId="0" borderId="0"/>
    <xf numFmtId="0" fontId="80" fillId="0" borderId="0">
      <alignment horizontal="center"/>
    </xf>
    <xf numFmtId="0" fontId="80" fillId="0" borderId="0">
      <alignment horizontal="center" textRotation="90"/>
    </xf>
    <xf numFmtId="0" fontId="81" fillId="0" borderId="0"/>
    <xf numFmtId="181" fontId="81" fillId="0" borderId="0"/>
    <xf numFmtId="0" fontId="1" fillId="0" borderId="0"/>
  </cellStyleXfs>
  <cellXfs count="577">
    <xf numFmtId="0" fontId="0" fillId="0" borderId="0" xfId="0"/>
    <xf numFmtId="0" fontId="60" fillId="0" borderId="0" xfId="0" applyFont="1"/>
    <xf numFmtId="0" fontId="7" fillId="0" borderId="0" xfId="0" applyFont="1"/>
    <xf numFmtId="0" fontId="0" fillId="0" borderId="19" xfId="0" applyBorder="1"/>
    <xf numFmtId="0" fontId="0" fillId="0" borderId="27" xfId="0" applyBorder="1"/>
    <xf numFmtId="0" fontId="61" fillId="0" borderId="0" xfId="0" applyFont="1" applyAlignment="1"/>
    <xf numFmtId="0" fontId="61" fillId="0" borderId="0" xfId="0" applyFont="1"/>
    <xf numFmtId="0" fontId="61" fillId="24" borderId="17" xfId="0" applyFont="1" applyFill="1" applyBorder="1" applyAlignment="1">
      <alignment horizontal="center" vertical="center" wrapText="1"/>
    </xf>
    <xf numFmtId="0" fontId="62" fillId="0" borderId="0" xfId="0" applyFont="1"/>
    <xf numFmtId="0" fontId="61" fillId="24" borderId="22" xfId="0" applyFont="1" applyFill="1" applyBorder="1" applyAlignment="1">
      <alignment horizontal="center" wrapText="1"/>
    </xf>
    <xf numFmtId="0" fontId="61" fillId="24" borderId="21" xfId="0" applyFont="1" applyFill="1" applyBorder="1" applyAlignment="1">
      <alignment horizontal="center" vertical="top" wrapText="1"/>
    </xf>
    <xf numFmtId="0" fontId="61" fillId="24" borderId="0" xfId="0" applyFont="1" applyFill="1" applyBorder="1" applyAlignment="1">
      <alignment vertical="top" wrapText="1"/>
    </xf>
    <xf numFmtId="3" fontId="61" fillId="0" borderId="17" xfId="0" applyNumberFormat="1" applyFont="1" applyBorder="1" applyAlignment="1">
      <alignment horizontal="right" vertical="top" wrapText="1"/>
    </xf>
    <xf numFmtId="0" fontId="61" fillId="0" borderId="17" xfId="0" applyFont="1" applyBorder="1"/>
    <xf numFmtId="0" fontId="61" fillId="0" borderId="25" xfId="0" applyFont="1" applyBorder="1"/>
    <xf numFmtId="0" fontId="61" fillId="24" borderId="23" xfId="0" applyFont="1" applyFill="1" applyBorder="1" applyAlignment="1">
      <alignment horizontal="center" wrapText="1"/>
    </xf>
    <xf numFmtId="0" fontId="61" fillId="24" borderId="19" xfId="0" applyFont="1" applyFill="1" applyBorder="1" applyAlignment="1">
      <alignment horizontal="center" vertical="top" wrapText="1"/>
    </xf>
    <xf numFmtId="0" fontId="61" fillId="24" borderId="24" xfId="0" applyFont="1" applyFill="1" applyBorder="1" applyAlignment="1">
      <alignment horizontal="center" vertical="top" wrapText="1"/>
    </xf>
    <xf numFmtId="0" fontId="61" fillId="24" borderId="0" xfId="0" applyFont="1" applyFill="1" applyBorder="1" applyAlignment="1">
      <alignment horizontal="center" vertical="top" wrapText="1"/>
    </xf>
    <xf numFmtId="0" fontId="61" fillId="24" borderId="18" xfId="0" applyFont="1" applyFill="1" applyBorder="1" applyAlignment="1">
      <alignment horizontal="center" wrapText="1"/>
    </xf>
    <xf numFmtId="3" fontId="61" fillId="0" borderId="0" xfId="0" applyNumberFormat="1" applyFont="1" applyBorder="1" applyAlignment="1">
      <alignment horizontal="right" vertical="top" wrapText="1"/>
    </xf>
    <xf numFmtId="3" fontId="61" fillId="0" borderId="25" xfId="0" applyNumberFormat="1" applyFont="1" applyBorder="1" applyAlignment="1">
      <alignment horizontal="right" vertical="top" wrapText="1"/>
    </xf>
    <xf numFmtId="0" fontId="61" fillId="24" borderId="0" xfId="0" applyFont="1" applyFill="1" applyBorder="1" applyAlignment="1">
      <alignment horizontal="center" wrapText="1"/>
    </xf>
    <xf numFmtId="0" fontId="61" fillId="24" borderId="20" xfId="0" applyFont="1" applyFill="1" applyBorder="1" applyAlignment="1">
      <alignment horizontal="center" wrapText="1"/>
    </xf>
    <xf numFmtId="3" fontId="61" fillId="0" borderId="22" xfId="0" applyNumberFormat="1" applyFont="1" applyBorder="1" applyAlignment="1">
      <alignment horizontal="right" vertical="top" wrapText="1"/>
    </xf>
    <xf numFmtId="0" fontId="61" fillId="0" borderId="22" xfId="0" applyFont="1" applyBorder="1"/>
    <xf numFmtId="3" fontId="62" fillId="24" borderId="17" xfId="0" applyNumberFormat="1" applyFont="1" applyFill="1" applyBorder="1" applyAlignment="1">
      <alignment horizontal="right" vertical="top" wrapText="1"/>
    </xf>
    <xf numFmtId="0" fontId="63" fillId="0" borderId="0" xfId="0" applyFont="1" applyAlignment="1"/>
    <xf numFmtId="0" fontId="63" fillId="0" borderId="0" xfId="0" applyFont="1"/>
    <xf numFmtId="14" fontId="63" fillId="0" borderId="0" xfId="0" applyNumberFormat="1" applyFont="1"/>
    <xf numFmtId="0" fontId="64" fillId="0" borderId="0" xfId="0" applyFont="1"/>
    <xf numFmtId="0" fontId="0" fillId="0" borderId="31" xfId="0" applyBorder="1"/>
    <xf numFmtId="0" fontId="63" fillId="8" borderId="32" xfId="0" applyFont="1" applyFill="1" applyBorder="1" applyAlignment="1">
      <alignment horizontal="center" wrapText="1"/>
    </xf>
    <xf numFmtId="0" fontId="63" fillId="8" borderId="33" xfId="0" applyFont="1" applyFill="1" applyBorder="1" applyAlignment="1">
      <alignment horizontal="center" vertical="top" wrapText="1"/>
    </xf>
    <xf numFmtId="0" fontId="63" fillId="8" borderId="0" xfId="0" applyFont="1" applyFill="1" applyBorder="1" applyAlignment="1">
      <alignment vertical="top" wrapText="1"/>
    </xf>
    <xf numFmtId="0" fontId="63" fillId="8" borderId="35" xfId="0" applyFont="1" applyFill="1" applyBorder="1" applyAlignment="1">
      <alignment horizontal="center" wrapText="1"/>
    </xf>
    <xf numFmtId="0" fontId="63" fillId="8" borderId="31" xfId="0" applyFont="1" applyFill="1" applyBorder="1" applyAlignment="1">
      <alignment horizontal="center" vertical="top" wrapText="1"/>
    </xf>
    <xf numFmtId="0" fontId="63" fillId="8" borderId="36" xfId="0" applyFont="1" applyFill="1" applyBorder="1" applyAlignment="1">
      <alignment horizontal="center" vertical="top" wrapText="1"/>
    </xf>
    <xf numFmtId="0" fontId="63" fillId="8" borderId="0" xfId="0" applyFont="1" applyFill="1" applyBorder="1" applyAlignment="1">
      <alignment horizontal="center" vertical="top" wrapText="1"/>
    </xf>
    <xf numFmtId="0" fontId="63" fillId="8" borderId="37" xfId="0" applyFont="1" applyFill="1" applyBorder="1" applyAlignment="1">
      <alignment horizontal="center" wrapText="1"/>
    </xf>
    <xf numFmtId="0" fontId="63" fillId="8" borderId="0" xfId="0" applyFont="1" applyFill="1" applyBorder="1" applyAlignment="1">
      <alignment horizontal="center" wrapText="1"/>
    </xf>
    <xf numFmtId="0" fontId="63" fillId="8" borderId="38" xfId="0" applyFont="1" applyFill="1" applyBorder="1" applyAlignment="1">
      <alignment horizontal="center" wrapText="1"/>
    </xf>
    <xf numFmtId="14" fontId="61" fillId="0" borderId="0" xfId="0" applyNumberFormat="1" applyFont="1"/>
    <xf numFmtId="0" fontId="61" fillId="25" borderId="22" xfId="0" applyFont="1" applyFill="1" applyBorder="1" applyAlignment="1">
      <alignment horizontal="center" wrapText="1"/>
    </xf>
    <xf numFmtId="0" fontId="61" fillId="25" borderId="21" xfId="0" applyFont="1" applyFill="1" applyBorder="1" applyAlignment="1">
      <alignment horizontal="center" vertical="top" wrapText="1"/>
    </xf>
    <xf numFmtId="0" fontId="61" fillId="25" borderId="0" xfId="0" applyFont="1" applyFill="1" applyBorder="1" applyAlignment="1">
      <alignment vertical="top" wrapText="1"/>
    </xf>
    <xf numFmtId="0" fontId="61" fillId="25" borderId="23" xfId="0" applyFont="1" applyFill="1" applyBorder="1" applyAlignment="1">
      <alignment horizontal="center" wrapText="1"/>
    </xf>
    <xf numFmtId="0" fontId="61" fillId="25" borderId="19" xfId="0" applyFont="1" applyFill="1" applyBorder="1" applyAlignment="1">
      <alignment horizontal="center" vertical="top" wrapText="1"/>
    </xf>
    <xf numFmtId="0" fontId="61" fillId="25" borderId="24" xfId="0" applyFont="1" applyFill="1" applyBorder="1" applyAlignment="1">
      <alignment horizontal="center" vertical="top" wrapText="1"/>
    </xf>
    <xf numFmtId="0" fontId="61" fillId="25" borderId="0" xfId="0" applyFont="1" applyFill="1" applyBorder="1" applyAlignment="1">
      <alignment horizontal="center" vertical="top" wrapText="1"/>
    </xf>
    <xf numFmtId="0" fontId="61" fillId="25" borderId="18" xfId="0" applyFont="1" applyFill="1" applyBorder="1" applyAlignment="1">
      <alignment horizontal="center" wrapText="1"/>
    </xf>
    <xf numFmtId="0" fontId="61" fillId="25" borderId="0" xfId="0" applyFont="1" applyFill="1" applyBorder="1" applyAlignment="1">
      <alignment horizontal="center" wrapText="1"/>
    </xf>
    <xf numFmtId="0" fontId="61" fillId="25" borderId="20" xfId="0" applyFont="1" applyFill="1" applyBorder="1" applyAlignment="1">
      <alignment horizontal="center" wrapText="1"/>
    </xf>
    <xf numFmtId="3" fontId="0" fillId="0" borderId="0" xfId="0" applyNumberFormat="1"/>
    <xf numFmtId="0" fontId="65" fillId="0" borderId="0" xfId="0" applyFont="1"/>
    <xf numFmtId="0" fontId="66" fillId="0" borderId="0" xfId="0" applyFont="1"/>
    <xf numFmtId="0" fontId="7" fillId="0" borderId="0" xfId="246"/>
    <xf numFmtId="0" fontId="61" fillId="0" borderId="0" xfId="382" applyFont="1" applyAlignment="1"/>
    <xf numFmtId="0" fontId="61" fillId="0" borderId="0" xfId="246" applyFont="1"/>
    <xf numFmtId="0" fontId="67" fillId="0" borderId="0" xfId="382" applyFont="1" applyAlignment="1"/>
    <xf numFmtId="0" fontId="61" fillId="0" borderId="0" xfId="382" applyFont="1"/>
    <xf numFmtId="14" fontId="61" fillId="0" borderId="0" xfId="246" applyNumberFormat="1" applyFont="1"/>
    <xf numFmtId="0" fontId="62" fillId="0" borderId="0" xfId="246" applyFont="1"/>
    <xf numFmtId="0" fontId="7" fillId="0" borderId="0" xfId="246" applyBorder="1"/>
    <xf numFmtId="0" fontId="61" fillId="24" borderId="43" xfId="246" applyFont="1" applyFill="1" applyBorder="1" applyAlignment="1">
      <alignment horizontal="center" wrapText="1"/>
    </xf>
    <xf numFmtId="0" fontId="61" fillId="24" borderId="21" xfId="246" applyFont="1" applyFill="1" applyBorder="1" applyAlignment="1">
      <alignment horizontal="center" vertical="top" wrapText="1"/>
    </xf>
    <xf numFmtId="0" fontId="61" fillId="24" borderId="0" xfId="246" applyFont="1" applyFill="1" applyBorder="1" applyAlignment="1">
      <alignment vertical="top" wrapText="1"/>
    </xf>
    <xf numFmtId="0" fontId="61" fillId="24" borderId="44" xfId="246" applyFont="1" applyFill="1" applyBorder="1" applyAlignment="1">
      <alignment horizontal="center" wrapText="1"/>
    </xf>
    <xf numFmtId="0" fontId="61" fillId="24" borderId="0" xfId="246" applyFont="1" applyFill="1" applyBorder="1" applyAlignment="1">
      <alignment horizontal="center" vertical="top" wrapText="1"/>
    </xf>
    <xf numFmtId="0" fontId="61" fillId="24" borderId="45" xfId="246" applyFont="1" applyFill="1" applyBorder="1" applyAlignment="1">
      <alignment horizontal="center" wrapText="1"/>
    </xf>
    <xf numFmtId="0" fontId="61" fillId="24" borderId="22" xfId="246" applyFont="1" applyFill="1" applyBorder="1" applyAlignment="1">
      <alignment horizontal="center" wrapText="1"/>
    </xf>
    <xf numFmtId="0" fontId="61" fillId="24" borderId="0" xfId="246" applyFont="1" applyFill="1" applyBorder="1" applyAlignment="1">
      <alignment horizontal="center" wrapText="1"/>
    </xf>
    <xf numFmtId="0" fontId="61" fillId="24" borderId="18" xfId="246" applyFont="1" applyFill="1" applyBorder="1" applyAlignment="1">
      <alignment horizontal="center" wrapText="1"/>
    </xf>
    <xf numFmtId="3" fontId="61" fillId="0" borderId="0" xfId="0" applyNumberFormat="1" applyFont="1"/>
    <xf numFmtId="180" fontId="61" fillId="0" borderId="0" xfId="0" applyNumberFormat="1" applyFont="1" applyAlignment="1">
      <alignment horizontal="left"/>
    </xf>
    <xf numFmtId="0" fontId="0" fillId="0" borderId="0" xfId="0" applyFont="1"/>
    <xf numFmtId="0" fontId="62" fillId="0" borderId="0" xfId="0" applyFont="1" applyBorder="1" applyAlignment="1">
      <alignment horizontal="centerContinuous"/>
    </xf>
    <xf numFmtId="0" fontId="61" fillId="8" borderId="30" xfId="0" applyFont="1" applyFill="1" applyBorder="1" applyAlignment="1">
      <alignment horizontal="center" vertical="center" wrapText="1"/>
    </xf>
    <xf numFmtId="0" fontId="61" fillId="0" borderId="31" xfId="0" applyFont="1" applyBorder="1"/>
    <xf numFmtId="0" fontId="61" fillId="8" borderId="32" xfId="0" applyFont="1" applyFill="1" applyBorder="1" applyAlignment="1">
      <alignment horizontal="center" wrapText="1"/>
    </xf>
    <xf numFmtId="0" fontId="61" fillId="8" borderId="33" xfId="0" applyFont="1" applyFill="1" applyBorder="1" applyAlignment="1">
      <alignment horizontal="center" vertical="top" wrapText="1"/>
    </xf>
    <xf numFmtId="0" fontId="61" fillId="8" borderId="30" xfId="0" applyFont="1" applyFill="1" applyBorder="1" applyAlignment="1">
      <alignment horizontal="center" wrapText="1"/>
    </xf>
    <xf numFmtId="0" fontId="61" fillId="8" borderId="35" xfId="0" applyFont="1" applyFill="1" applyBorder="1" applyAlignment="1">
      <alignment horizontal="center" wrapText="1"/>
    </xf>
    <xf numFmtId="0" fontId="61" fillId="8" borderId="31" xfId="0" applyFont="1" applyFill="1" applyBorder="1" applyAlignment="1">
      <alignment horizontal="center" vertical="top" wrapText="1"/>
    </xf>
    <xf numFmtId="0" fontId="61" fillId="8" borderId="36" xfId="0" applyFont="1" applyFill="1" applyBorder="1" applyAlignment="1">
      <alignment horizontal="center" vertical="top" wrapText="1"/>
    </xf>
    <xf numFmtId="0" fontId="61" fillId="8" borderId="37" xfId="0" applyFont="1" applyFill="1" applyBorder="1" applyAlignment="1">
      <alignment horizontal="center" wrapText="1"/>
    </xf>
    <xf numFmtId="0" fontId="61" fillId="8" borderId="38" xfId="0" applyFont="1" applyFill="1" applyBorder="1" applyAlignment="1">
      <alignment horizontal="center" wrapText="1"/>
    </xf>
    <xf numFmtId="180" fontId="63" fillId="0" borderId="0" xfId="0" applyNumberFormat="1" applyFont="1"/>
    <xf numFmtId="0" fontId="0" fillId="0" borderId="56" xfId="0" applyBorder="1"/>
    <xf numFmtId="0" fontId="61" fillId="25" borderId="56" xfId="0" applyFont="1" applyFill="1" applyBorder="1" applyAlignment="1">
      <alignment horizontal="center" vertical="top" wrapText="1"/>
    </xf>
    <xf numFmtId="0" fontId="61" fillId="25" borderId="61" xfId="0" applyFont="1" applyFill="1" applyBorder="1" applyAlignment="1">
      <alignment horizontal="center" vertical="top" wrapText="1"/>
    </xf>
    <xf numFmtId="0" fontId="61" fillId="25" borderId="62" xfId="0" applyFont="1" applyFill="1" applyBorder="1" applyAlignment="1">
      <alignment horizontal="center" wrapText="1"/>
    </xf>
    <xf numFmtId="0" fontId="61" fillId="25" borderId="59" xfId="0" applyFont="1" applyFill="1" applyBorder="1" applyAlignment="1">
      <alignment horizont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wrapText="1"/>
    </xf>
    <xf numFmtId="0" fontId="63" fillId="0" borderId="17" xfId="236" applyFont="1" applyBorder="1"/>
    <xf numFmtId="0" fontId="61" fillId="24" borderId="56" xfId="0" applyFont="1" applyFill="1" applyBorder="1" applyAlignment="1">
      <alignment horizontal="center" vertical="top" wrapText="1"/>
    </xf>
    <xf numFmtId="0" fontId="61" fillId="24" borderId="61" xfId="0" applyFont="1" applyFill="1" applyBorder="1" applyAlignment="1">
      <alignment horizontal="center" vertical="top" wrapText="1"/>
    </xf>
    <xf numFmtId="0" fontId="61" fillId="24" borderId="62" xfId="0" applyFont="1" applyFill="1" applyBorder="1" applyAlignment="1">
      <alignment horizontal="center" wrapText="1"/>
    </xf>
    <xf numFmtId="0" fontId="61" fillId="24" borderId="59" xfId="0" applyFont="1" applyFill="1" applyBorder="1" applyAlignment="1">
      <alignment horizontal="center" wrapText="1"/>
    </xf>
    <xf numFmtId="0" fontId="63" fillId="0" borderId="22" xfId="236" applyFont="1" applyBorder="1"/>
    <xf numFmtId="3" fontId="63" fillId="0" borderId="17" xfId="236" applyNumberFormat="1" applyFont="1" applyBorder="1" applyAlignment="1">
      <alignment horizontal="right" vertical="top" wrapText="1"/>
    </xf>
    <xf numFmtId="0" fontId="61" fillId="25" borderId="17" xfId="0" applyFont="1" applyFill="1" applyBorder="1" applyAlignment="1">
      <alignment horizontal="center" vertical="center" wrapText="1"/>
    </xf>
    <xf numFmtId="0" fontId="61" fillId="25" borderId="17" xfId="0" applyFont="1" applyFill="1" applyBorder="1" applyAlignment="1">
      <alignment horizontal="center" wrapText="1"/>
    </xf>
    <xf numFmtId="0" fontId="61" fillId="24" borderId="56" xfId="246" applyFont="1" applyFill="1" applyBorder="1" applyAlignment="1">
      <alignment horizontal="center" vertical="top" wrapText="1"/>
    </xf>
    <xf numFmtId="0" fontId="61" fillId="24" borderId="61" xfId="246" applyFont="1" applyFill="1" applyBorder="1" applyAlignment="1">
      <alignment horizontal="center" vertical="top" wrapText="1"/>
    </xf>
    <xf numFmtId="0" fontId="61" fillId="24" borderId="57" xfId="246" applyFont="1" applyFill="1" applyBorder="1" applyAlignment="1">
      <alignment horizontal="center" wrapText="1"/>
    </xf>
    <xf numFmtId="0" fontId="61" fillId="24" borderId="17" xfId="0" applyFont="1" applyFill="1" applyBorder="1" applyAlignment="1">
      <alignment horizont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wrapText="1"/>
    </xf>
    <xf numFmtId="0" fontId="61" fillId="25" borderId="17" xfId="0" applyFont="1" applyFill="1" applyBorder="1" applyAlignment="1">
      <alignment horizontal="center" vertical="center" wrapText="1"/>
    </xf>
    <xf numFmtId="0" fontId="61" fillId="25" borderId="17" xfId="0" applyFont="1" applyFill="1" applyBorder="1" applyAlignment="1">
      <alignment horizontal="center" wrapText="1"/>
    </xf>
    <xf numFmtId="0" fontId="61" fillId="8" borderId="0" xfId="0" applyFont="1" applyFill="1" applyBorder="1" applyAlignment="1">
      <alignment vertical="top" wrapText="1"/>
    </xf>
    <xf numFmtId="0" fontId="61" fillId="8" borderId="0" xfId="0" applyFont="1" applyFill="1" applyBorder="1" applyAlignment="1">
      <alignment horizontal="center" vertical="top" wrapText="1"/>
    </xf>
    <xf numFmtId="0" fontId="61" fillId="8" borderId="15" xfId="0" applyFont="1" applyFill="1" applyBorder="1" applyAlignment="1">
      <alignment horizontal="center" wrapText="1"/>
    </xf>
    <xf numFmtId="0" fontId="61" fillId="8" borderId="0" xfId="0" applyFont="1" applyFill="1" applyBorder="1" applyAlignment="1">
      <alignment horizontal="center" wrapText="1"/>
    </xf>
    <xf numFmtId="0" fontId="61" fillId="8" borderId="60" xfId="0" applyFont="1" applyFill="1" applyBorder="1" applyAlignment="1">
      <alignment horizontal="center" wrapText="1"/>
    </xf>
    <xf numFmtId="0" fontId="70" fillId="31" borderId="63" xfId="0" applyFont="1" applyFill="1" applyBorder="1" applyAlignment="1">
      <alignment horizontal="center" vertical="center" wrapText="1"/>
    </xf>
    <xf numFmtId="0" fontId="70" fillId="31" borderId="64" xfId="0" applyFont="1" applyFill="1" applyBorder="1" applyAlignment="1">
      <alignment horizontal="center" wrapText="1"/>
    </xf>
    <xf numFmtId="0" fontId="70" fillId="31" borderId="65" xfId="0" applyFont="1" applyFill="1" applyBorder="1" applyAlignment="1">
      <alignment horizontal="center" vertical="top" wrapText="1"/>
    </xf>
    <xf numFmtId="0" fontId="70" fillId="31" borderId="0" xfId="0" applyFont="1" applyFill="1" applyAlignment="1">
      <alignment vertical="top" wrapText="1"/>
    </xf>
    <xf numFmtId="0" fontId="70" fillId="31" borderId="63" xfId="0" applyFont="1" applyFill="1" applyBorder="1" applyAlignment="1">
      <alignment horizontal="center" wrapText="1"/>
    </xf>
    <xf numFmtId="0" fontId="70" fillId="31" borderId="67" xfId="0" applyFont="1" applyFill="1" applyBorder="1" applyAlignment="1">
      <alignment horizontal="center" wrapText="1"/>
    </xf>
    <xf numFmtId="0" fontId="70" fillId="31" borderId="68" xfId="0" applyFont="1" applyFill="1" applyBorder="1" applyAlignment="1">
      <alignment horizontal="center" vertical="top" wrapText="1"/>
    </xf>
    <xf numFmtId="0" fontId="70" fillId="31" borderId="69" xfId="0" applyFont="1" applyFill="1" applyBorder="1" applyAlignment="1">
      <alignment horizontal="center" vertical="top" wrapText="1"/>
    </xf>
    <xf numFmtId="0" fontId="70" fillId="31" borderId="0" xfId="0" applyFont="1" applyFill="1" applyAlignment="1">
      <alignment horizontal="center" vertical="top" wrapText="1"/>
    </xf>
    <xf numFmtId="0" fontId="70" fillId="31" borderId="70" xfId="0" applyFont="1" applyFill="1" applyBorder="1" applyAlignment="1">
      <alignment horizontal="center" wrapText="1"/>
    </xf>
    <xf numFmtId="0" fontId="70" fillId="31" borderId="0" xfId="0" applyFont="1" applyFill="1" applyAlignment="1">
      <alignment horizontal="center" wrapText="1"/>
    </xf>
    <xf numFmtId="0" fontId="70" fillId="31" borderId="71" xfId="0" applyFont="1" applyFill="1" applyBorder="1" applyAlignment="1">
      <alignment horizontal="center" wrapText="1"/>
    </xf>
    <xf numFmtId="0" fontId="61" fillId="25" borderId="17" xfId="0" applyFont="1" applyFill="1" applyBorder="1" applyAlignment="1">
      <alignment horizontal="center" vertical="center"/>
    </xf>
    <xf numFmtId="0" fontId="61" fillId="25" borderId="22" xfId="0" applyFont="1" applyFill="1" applyBorder="1" applyAlignment="1">
      <alignment horizontal="center" vertical="center"/>
    </xf>
    <xf numFmtId="0" fontId="73" fillId="0" borderId="0" xfId="0" applyFont="1" applyAlignment="1"/>
    <xf numFmtId="0" fontId="73" fillId="0" borderId="0" xfId="0" applyFont="1"/>
    <xf numFmtId="0" fontId="73" fillId="31" borderId="64" xfId="0" applyFont="1" applyFill="1" applyBorder="1" applyAlignment="1">
      <alignment horizontal="center" wrapText="1"/>
    </xf>
    <xf numFmtId="0" fontId="73" fillId="31" borderId="65" xfId="0" applyFont="1" applyFill="1" applyBorder="1" applyAlignment="1">
      <alignment horizontal="center" vertical="top" wrapText="1"/>
    </xf>
    <xf numFmtId="0" fontId="73" fillId="31" borderId="0" xfId="0" applyFont="1" applyFill="1" applyBorder="1" applyAlignment="1">
      <alignment vertical="top" wrapText="1"/>
    </xf>
    <xf numFmtId="0" fontId="73" fillId="31" borderId="67" xfId="0" applyFont="1" applyFill="1" applyBorder="1" applyAlignment="1">
      <alignment horizontal="center" wrapText="1"/>
    </xf>
    <xf numFmtId="0" fontId="73" fillId="31" borderId="68" xfId="0" applyFont="1" applyFill="1" applyBorder="1" applyAlignment="1">
      <alignment horizontal="center" vertical="top" wrapText="1"/>
    </xf>
    <xf numFmtId="0" fontId="73" fillId="31" borderId="69" xfId="0" applyFont="1" applyFill="1" applyBorder="1" applyAlignment="1">
      <alignment horizontal="center" vertical="top" wrapText="1"/>
    </xf>
    <xf numFmtId="0" fontId="73" fillId="31" borderId="0" xfId="0" applyFont="1" applyFill="1" applyBorder="1" applyAlignment="1">
      <alignment horizontal="center" vertical="top" wrapText="1"/>
    </xf>
    <xf numFmtId="0" fontId="73" fillId="31" borderId="70" xfId="0" applyFont="1" applyFill="1" applyBorder="1" applyAlignment="1">
      <alignment horizontal="center" wrapText="1"/>
    </xf>
    <xf numFmtId="0" fontId="73" fillId="31" borderId="0" xfId="0" applyFont="1" applyFill="1" applyBorder="1" applyAlignment="1">
      <alignment horizontal="center" wrapText="1"/>
    </xf>
    <xf numFmtId="0" fontId="73" fillId="31" borderId="71" xfId="0" applyFont="1" applyFill="1" applyBorder="1" applyAlignment="1">
      <alignment horizontal="center" wrapText="1"/>
    </xf>
    <xf numFmtId="0" fontId="0" fillId="0" borderId="72" xfId="0" applyBorder="1"/>
    <xf numFmtId="0" fontId="61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wrapText="1"/>
    </xf>
    <xf numFmtId="0" fontId="61" fillId="24" borderId="17" xfId="246" applyFont="1" applyFill="1" applyBorder="1" applyAlignment="1">
      <alignment horizontal="center" vertical="center" wrapText="1"/>
    </xf>
    <xf numFmtId="0" fontId="61" fillId="24" borderId="17" xfId="246" applyFont="1" applyFill="1" applyBorder="1" applyAlignment="1">
      <alignment horizontal="center" wrapText="1"/>
    </xf>
    <xf numFmtId="0" fontId="61" fillId="24" borderId="57" xfId="0" applyFont="1" applyFill="1" applyBorder="1" applyAlignment="1">
      <alignment horizontal="center" wrapText="1"/>
    </xf>
    <xf numFmtId="1" fontId="7" fillId="27" borderId="17" xfId="234" quotePrefix="1" applyNumberFormat="1" applyFont="1" applyFill="1" applyBorder="1" applyAlignment="1" applyProtection="1">
      <alignment horizontal="right"/>
      <protection locked="0"/>
    </xf>
    <xf numFmtId="1" fontId="61" fillId="0" borderId="17" xfId="0" applyNumberFormat="1" applyFont="1" applyBorder="1" applyAlignment="1">
      <alignment horizontal="right" vertical="top" wrapText="1"/>
    </xf>
    <xf numFmtId="1" fontId="7" fillId="0" borderId="62" xfId="382" applyNumberFormat="1" applyFont="1" applyBorder="1"/>
    <xf numFmtId="1" fontId="61" fillId="0" borderId="25" xfId="0" applyNumberFormat="1" applyFont="1" applyBorder="1"/>
    <xf numFmtId="1" fontId="7" fillId="0" borderId="17" xfId="382" applyNumberFormat="1" applyFont="1" applyBorder="1"/>
    <xf numFmtId="1" fontId="7" fillId="0" borderId="17" xfId="234" quotePrefix="1" applyNumberFormat="1" applyFont="1" applyFill="1" applyBorder="1" applyAlignment="1" applyProtection="1">
      <alignment horizontal="right"/>
      <protection locked="0"/>
    </xf>
    <xf numFmtId="1" fontId="7" fillId="0" borderId="17" xfId="382" applyNumberFormat="1" applyFont="1" applyFill="1" applyBorder="1"/>
    <xf numFmtId="1" fontId="7" fillId="0" borderId="17" xfId="234" applyNumberFormat="1" applyFont="1" applyFill="1" applyBorder="1"/>
    <xf numFmtId="1" fontId="7" fillId="0" borderId="17" xfId="234" applyNumberFormat="1" applyFont="1" applyFill="1" applyBorder="1" applyAlignment="1">
      <alignment horizontal="right"/>
    </xf>
    <xf numFmtId="1" fontId="61" fillId="0" borderId="17" xfId="0" applyNumberFormat="1" applyFont="1" applyBorder="1"/>
    <xf numFmtId="1" fontId="61" fillId="0" borderId="25" xfId="0" applyNumberFormat="1" applyFont="1" applyBorder="1" applyAlignment="1">
      <alignment horizontal="right" vertical="top" wrapText="1"/>
    </xf>
    <xf numFmtId="0" fontId="61" fillId="24" borderId="72" xfId="0" applyFont="1" applyFill="1" applyBorder="1" applyAlignment="1">
      <alignment horizontal="center" wrapText="1"/>
    </xf>
    <xf numFmtId="1" fontId="7" fillId="0" borderId="17" xfId="234" applyNumberFormat="1" applyFont="1" applyFill="1" applyBorder="1" applyAlignment="1" applyProtection="1">
      <alignment horizontal="right"/>
      <protection locked="0"/>
    </xf>
    <xf numFmtId="1" fontId="61" fillId="0" borderId="22" xfId="0" applyNumberFormat="1" applyFont="1" applyBorder="1" applyAlignment="1">
      <alignment horizontal="right" vertical="top" wrapText="1"/>
    </xf>
    <xf numFmtId="1" fontId="61" fillId="0" borderId="22" xfId="0" applyNumberFormat="1" applyFont="1" applyBorder="1"/>
    <xf numFmtId="1" fontId="62" fillId="24" borderId="17" xfId="0" applyNumberFormat="1" applyFont="1" applyFill="1" applyBorder="1" applyAlignment="1">
      <alignment horizontal="right" vertical="top" wrapText="1"/>
    </xf>
    <xf numFmtId="0" fontId="73" fillId="31" borderId="63" xfId="0" applyFont="1" applyFill="1" applyBorder="1" applyAlignment="1">
      <alignment horizontal="center" wrapText="1"/>
    </xf>
    <xf numFmtId="0" fontId="73" fillId="31" borderId="63" xfId="0" applyFont="1" applyFill="1" applyBorder="1" applyAlignment="1">
      <alignment horizontal="center" vertical="center" wrapText="1"/>
    </xf>
    <xf numFmtId="0" fontId="61" fillId="24" borderId="20" xfId="246" applyFont="1" applyFill="1" applyBorder="1" applyAlignment="1">
      <alignment horizontal="center" wrapText="1"/>
    </xf>
    <xf numFmtId="0" fontId="61" fillId="32" borderId="0" xfId="0" applyFont="1" applyFill="1" applyBorder="1" applyAlignment="1">
      <alignment horizontal="center" wrapText="1"/>
    </xf>
    <xf numFmtId="0" fontId="0" fillId="0" borderId="0" xfId="0" applyBorder="1"/>
    <xf numFmtId="0" fontId="61" fillId="32" borderId="17" xfId="0" applyFont="1" applyFill="1" applyBorder="1" applyAlignment="1">
      <alignment horizontal="center" wrapText="1"/>
    </xf>
    <xf numFmtId="0" fontId="61" fillId="32" borderId="22" xfId="0" applyFont="1" applyFill="1" applyBorder="1" applyAlignment="1">
      <alignment horizontal="center" wrapText="1"/>
    </xf>
    <xf numFmtId="0" fontId="61" fillId="32" borderId="57" xfId="0" applyFont="1" applyFill="1" applyBorder="1" applyAlignment="1">
      <alignment horizontal="center" wrapText="1"/>
    </xf>
    <xf numFmtId="0" fontId="61" fillId="32" borderId="62" xfId="0" applyFont="1" applyFill="1" applyBorder="1" applyAlignment="1">
      <alignment horizontal="center" wrapText="1"/>
    </xf>
    <xf numFmtId="0" fontId="61" fillId="32" borderId="22" xfId="0" applyFont="1" applyFill="1" applyBorder="1" applyAlignment="1">
      <alignment horizontal="center" vertical="top" wrapText="1"/>
    </xf>
    <xf numFmtId="0" fontId="61" fillId="32" borderId="57" xfId="0" applyFont="1" applyFill="1" applyBorder="1" applyAlignment="1">
      <alignment horizontal="center" vertical="top" wrapText="1"/>
    </xf>
    <xf numFmtId="0" fontId="61" fillId="32" borderId="62" xfId="0" applyFont="1" applyFill="1" applyBorder="1" applyAlignment="1">
      <alignment horizontal="center" vertical="top" wrapText="1"/>
    </xf>
    <xf numFmtId="0" fontId="61" fillId="32" borderId="53" xfId="0" applyFont="1" applyFill="1" applyBorder="1" applyAlignment="1">
      <alignment horizontal="center" vertical="top" wrapText="1"/>
    </xf>
    <xf numFmtId="0" fontId="61" fillId="32" borderId="72" xfId="0" applyFont="1" applyFill="1" applyBorder="1" applyAlignment="1">
      <alignment horizontal="center" vertical="top" wrapText="1"/>
    </xf>
    <xf numFmtId="0" fontId="61" fillId="32" borderId="73" xfId="0" applyFont="1" applyFill="1" applyBorder="1" applyAlignment="1">
      <alignment horizontal="center" vertical="top" wrapText="1"/>
    </xf>
    <xf numFmtId="0" fontId="61" fillId="32" borderId="22" xfId="0" applyFont="1" applyFill="1" applyBorder="1" applyAlignment="1">
      <alignment vertical="top" wrapText="1"/>
    </xf>
    <xf numFmtId="0" fontId="61" fillId="32" borderId="57" xfId="0" applyFont="1" applyFill="1" applyBorder="1" applyAlignment="1">
      <alignment vertical="top" wrapText="1"/>
    </xf>
    <xf numFmtId="0" fontId="61" fillId="32" borderId="62" xfId="0" applyFont="1" applyFill="1" applyBorder="1" applyAlignment="1">
      <alignment vertical="top" wrapText="1"/>
    </xf>
    <xf numFmtId="0" fontId="61" fillId="33" borderId="32" xfId="0" applyFont="1" applyFill="1" applyBorder="1" applyAlignment="1">
      <alignment horizontal="center" vertical="center" wrapText="1"/>
    </xf>
    <xf numFmtId="0" fontId="61" fillId="34" borderId="22" xfId="0" applyFont="1" applyFill="1" applyBorder="1" applyAlignment="1">
      <alignment horizontal="center" wrapText="1"/>
    </xf>
    <xf numFmtId="0" fontId="61" fillId="34" borderId="21" xfId="0" applyFont="1" applyFill="1" applyBorder="1" applyAlignment="1">
      <alignment horizontal="center" vertical="top" wrapText="1"/>
    </xf>
    <xf numFmtId="0" fontId="61" fillId="34" borderId="0" xfId="0" applyFont="1" applyFill="1" applyBorder="1" applyAlignment="1">
      <alignment vertical="top" wrapText="1"/>
    </xf>
    <xf numFmtId="0" fontId="61" fillId="34" borderId="25" xfId="0" applyFont="1" applyFill="1" applyBorder="1" applyAlignment="1">
      <alignment horizontal="center" wrapText="1"/>
    </xf>
    <xf numFmtId="0" fontId="61" fillId="34" borderId="23" xfId="0" applyFont="1" applyFill="1" applyBorder="1" applyAlignment="1">
      <alignment horizontal="center" wrapText="1"/>
    </xf>
    <xf numFmtId="0" fontId="61" fillId="34" borderId="19" xfId="0" applyFont="1" applyFill="1" applyBorder="1" applyAlignment="1">
      <alignment horizontal="center" vertical="top" wrapText="1"/>
    </xf>
    <xf numFmtId="0" fontId="61" fillId="34" borderId="24" xfId="0" applyFont="1" applyFill="1" applyBorder="1" applyAlignment="1">
      <alignment horizontal="center" vertical="top" wrapText="1"/>
    </xf>
    <xf numFmtId="0" fontId="61" fillId="34" borderId="0" xfId="0" applyFont="1" applyFill="1" applyBorder="1" applyAlignment="1">
      <alignment horizontal="center" vertical="top" wrapText="1"/>
    </xf>
    <xf numFmtId="0" fontId="61" fillId="34" borderId="18" xfId="0" applyFont="1" applyFill="1" applyBorder="1" applyAlignment="1">
      <alignment horizontal="center" wrapText="1"/>
    </xf>
    <xf numFmtId="0" fontId="61" fillId="34" borderId="53" xfId="0" applyFont="1" applyFill="1" applyBorder="1" applyAlignment="1">
      <alignment horizontal="center" wrapText="1"/>
    </xf>
    <xf numFmtId="0" fontId="61" fillId="34" borderId="0" xfId="0" applyFont="1" applyFill="1" applyBorder="1" applyAlignment="1">
      <alignment horizontal="center" wrapText="1"/>
    </xf>
    <xf numFmtId="0" fontId="61" fillId="34" borderId="54" xfId="0" applyFont="1" applyFill="1" applyBorder="1" applyAlignment="1">
      <alignment horizontal="center" wrapText="1"/>
    </xf>
    <xf numFmtId="0" fontId="61" fillId="34" borderId="20" xfId="0" applyFont="1" applyFill="1" applyBorder="1" applyAlignment="1">
      <alignment horizontal="center" wrapText="1"/>
    </xf>
    <xf numFmtId="0" fontId="61" fillId="34" borderId="17" xfId="0" applyFont="1" applyFill="1" applyBorder="1" applyAlignment="1">
      <alignment horizontal="center" wrapText="1"/>
    </xf>
    <xf numFmtId="0" fontId="61" fillId="34" borderId="20" xfId="0" applyFont="1" applyFill="1" applyBorder="1" applyAlignment="1">
      <alignment vertical="top" wrapText="1"/>
    </xf>
    <xf numFmtId="0" fontId="63" fillId="32" borderId="30" xfId="0" applyFont="1" applyFill="1" applyBorder="1" applyAlignment="1">
      <alignment horizontal="center" vertical="center" wrapText="1"/>
    </xf>
    <xf numFmtId="0" fontId="63" fillId="35" borderId="17" xfId="0" applyFont="1" applyFill="1" applyBorder="1" applyAlignment="1">
      <alignment horizontal="center" vertical="center" wrapText="1"/>
    </xf>
    <xf numFmtId="0" fontId="63" fillId="35" borderId="22" xfId="0" applyFont="1" applyFill="1" applyBorder="1" applyAlignment="1">
      <alignment horizontal="center" wrapText="1"/>
    </xf>
    <xf numFmtId="0" fontId="63" fillId="35" borderId="21" xfId="0" applyFont="1" applyFill="1" applyBorder="1" applyAlignment="1">
      <alignment horizontal="center" vertical="top" wrapText="1"/>
    </xf>
    <xf numFmtId="0" fontId="63" fillId="35" borderId="0" xfId="0" applyFont="1" applyFill="1" applyBorder="1" applyAlignment="1">
      <alignment vertical="top" wrapText="1"/>
    </xf>
    <xf numFmtId="0" fontId="63" fillId="35" borderId="17" xfId="0" applyFont="1" applyFill="1" applyBorder="1" applyAlignment="1">
      <alignment horizontal="center" wrapText="1"/>
    </xf>
    <xf numFmtId="0" fontId="63" fillId="35" borderId="57" xfId="0" applyFont="1" applyFill="1" applyBorder="1" applyAlignment="1">
      <alignment horizontal="center" wrapText="1"/>
    </xf>
    <xf numFmtId="0" fontId="63" fillId="35" borderId="56" xfId="0" applyFont="1" applyFill="1" applyBorder="1" applyAlignment="1">
      <alignment horizontal="center" vertical="top" wrapText="1"/>
    </xf>
    <xf numFmtId="0" fontId="63" fillId="35" borderId="61" xfId="0" applyFont="1" applyFill="1" applyBorder="1" applyAlignment="1">
      <alignment horizontal="center" vertical="top" wrapText="1"/>
    </xf>
    <xf numFmtId="0" fontId="63" fillId="35" borderId="0" xfId="0" applyFont="1" applyFill="1" applyBorder="1" applyAlignment="1">
      <alignment horizontal="center" vertical="top" wrapText="1"/>
    </xf>
    <xf numFmtId="0" fontId="63" fillId="35" borderId="62" xfId="0" applyFont="1" applyFill="1" applyBorder="1" applyAlignment="1">
      <alignment horizontal="center" wrapText="1"/>
    </xf>
    <xf numFmtId="0" fontId="63" fillId="35" borderId="0" xfId="0" applyFont="1" applyFill="1" applyBorder="1" applyAlignment="1">
      <alignment horizontal="center" wrapText="1"/>
    </xf>
    <xf numFmtId="0" fontId="63" fillId="35" borderId="20" xfId="0" applyFont="1" applyFill="1" applyBorder="1" applyAlignment="1">
      <alignment horizontal="center" wrapText="1"/>
    </xf>
    <xf numFmtId="3" fontId="61" fillId="37" borderId="17" xfId="0" applyNumberFormat="1" applyFont="1" applyFill="1" applyBorder="1" applyAlignment="1">
      <alignment horizontal="right" vertical="top" wrapText="1"/>
    </xf>
    <xf numFmtId="0" fontId="61" fillId="38" borderId="23" xfId="0" applyFont="1" applyFill="1" applyBorder="1" applyAlignment="1">
      <alignment horizontal="center" wrapText="1"/>
    </xf>
    <xf numFmtId="0" fontId="61" fillId="38" borderId="18" xfId="0" applyFont="1" applyFill="1" applyBorder="1" applyAlignment="1">
      <alignment horizontal="center" wrapText="1"/>
    </xf>
    <xf numFmtId="0" fontId="61" fillId="37" borderId="23" xfId="0" applyFont="1" applyFill="1" applyBorder="1" applyAlignment="1">
      <alignment horizontal="center" wrapText="1"/>
    </xf>
    <xf numFmtId="0" fontId="61" fillId="37" borderId="0" xfId="0" applyFont="1" applyFill="1" applyBorder="1" applyAlignment="1">
      <alignment horizontal="center" wrapText="1"/>
    </xf>
    <xf numFmtId="0" fontId="61" fillId="37" borderId="18" xfId="0" applyFont="1" applyFill="1" applyBorder="1" applyAlignment="1">
      <alignment horizontal="center" wrapText="1"/>
    </xf>
    <xf numFmtId="0" fontId="61" fillId="37" borderId="17" xfId="0" applyFont="1" applyFill="1" applyBorder="1"/>
    <xf numFmtId="0" fontId="61" fillId="37" borderId="17" xfId="0" applyFont="1" applyFill="1" applyBorder="1" applyAlignment="1">
      <alignment horizontal="center" wrapText="1"/>
    </xf>
    <xf numFmtId="0" fontId="61" fillId="37" borderId="22" xfId="0" applyFont="1" applyFill="1" applyBorder="1" applyAlignment="1">
      <alignment horizontal="center" wrapText="1"/>
    </xf>
    <xf numFmtId="0" fontId="61" fillId="40" borderId="22" xfId="0" applyFont="1" applyFill="1" applyBorder="1" applyAlignment="1">
      <alignment horizontal="center" wrapText="1"/>
    </xf>
    <xf numFmtId="0" fontId="61" fillId="40" borderId="21" xfId="0" applyFont="1" applyFill="1" applyBorder="1" applyAlignment="1">
      <alignment horizontal="center" vertical="top" wrapText="1"/>
    </xf>
    <xf numFmtId="0" fontId="61" fillId="40" borderId="0" xfId="0" applyFont="1" applyFill="1" applyBorder="1" applyAlignment="1">
      <alignment vertical="top" wrapText="1"/>
    </xf>
    <xf numFmtId="0" fontId="61" fillId="40" borderId="17" xfId="0" applyFont="1" applyFill="1" applyBorder="1" applyAlignment="1">
      <alignment horizontal="center" wrapText="1"/>
    </xf>
    <xf numFmtId="3" fontId="61" fillId="40" borderId="17" xfId="0" applyNumberFormat="1" applyFont="1" applyFill="1" applyBorder="1" applyAlignment="1">
      <alignment horizontal="right" vertical="top" wrapText="1"/>
    </xf>
    <xf numFmtId="0" fontId="61" fillId="40" borderId="17" xfId="0" applyFont="1" applyFill="1" applyBorder="1"/>
    <xf numFmtId="0" fontId="61" fillId="40" borderId="25" xfId="0" applyFont="1" applyFill="1" applyBorder="1"/>
    <xf numFmtId="0" fontId="61" fillId="40" borderId="19" xfId="0" applyFont="1" applyFill="1" applyBorder="1" applyAlignment="1">
      <alignment horizontal="center" vertical="top" wrapText="1"/>
    </xf>
    <xf numFmtId="0" fontId="61" fillId="40" borderId="24" xfId="0" applyFont="1" applyFill="1" applyBorder="1" applyAlignment="1">
      <alignment horizontal="center" vertical="top" wrapText="1"/>
    </xf>
    <xf numFmtId="0" fontId="61" fillId="40" borderId="0" xfId="0" applyFont="1" applyFill="1" applyBorder="1" applyAlignment="1">
      <alignment horizontal="center" vertical="top" wrapText="1"/>
    </xf>
    <xf numFmtId="0" fontId="61" fillId="41" borderId="22" xfId="0" applyFont="1" applyFill="1" applyBorder="1" applyAlignment="1">
      <alignment horizontal="center" wrapText="1"/>
    </xf>
    <xf numFmtId="0" fontId="61" fillId="41" borderId="20" xfId="0" applyFont="1" applyFill="1" applyBorder="1" applyAlignment="1">
      <alignment horizontal="center" wrapText="1"/>
    </xf>
    <xf numFmtId="0" fontId="61" fillId="41" borderId="17" xfId="0" applyFont="1" applyFill="1" applyBorder="1" applyAlignment="1">
      <alignment horizontal="center" wrapText="1"/>
    </xf>
    <xf numFmtId="3" fontId="61" fillId="41" borderId="17" xfId="0" applyNumberFormat="1" applyFont="1" applyFill="1" applyBorder="1" applyAlignment="1">
      <alignment horizontal="right" vertical="top" wrapText="1"/>
    </xf>
    <xf numFmtId="0" fontId="61" fillId="41" borderId="17" xfId="0" applyFont="1" applyFill="1" applyBorder="1"/>
    <xf numFmtId="0" fontId="61" fillId="41" borderId="23" xfId="0" applyFont="1" applyFill="1" applyBorder="1" applyAlignment="1">
      <alignment horizontal="center" wrapText="1"/>
    </xf>
    <xf numFmtId="0" fontId="61" fillId="41" borderId="0" xfId="0" applyFont="1" applyFill="1" applyBorder="1" applyAlignment="1">
      <alignment horizontal="center" wrapText="1"/>
    </xf>
    <xf numFmtId="0" fontId="61" fillId="41" borderId="18" xfId="0" applyFont="1" applyFill="1" applyBorder="1" applyAlignment="1">
      <alignment horizontal="center" wrapText="1"/>
    </xf>
    <xf numFmtId="3" fontId="61" fillId="41" borderId="22" xfId="0" applyNumberFormat="1" applyFont="1" applyFill="1" applyBorder="1" applyAlignment="1">
      <alignment horizontal="right" vertical="top" wrapText="1"/>
    </xf>
    <xf numFmtId="0" fontId="61" fillId="41" borderId="22" xfId="0" applyFont="1" applyFill="1" applyBorder="1"/>
    <xf numFmtId="0" fontId="61" fillId="36" borderId="22" xfId="0" applyFont="1" applyFill="1" applyBorder="1" applyAlignment="1">
      <alignment horizontal="center" wrapText="1"/>
    </xf>
    <xf numFmtId="0" fontId="61" fillId="36" borderId="23" xfId="0" applyFont="1" applyFill="1" applyBorder="1" applyAlignment="1">
      <alignment horizontal="center" wrapText="1"/>
    </xf>
    <xf numFmtId="0" fontId="61" fillId="36" borderId="18" xfId="0" applyFont="1" applyFill="1" applyBorder="1" applyAlignment="1">
      <alignment horizontal="center" wrapText="1"/>
    </xf>
    <xf numFmtId="0" fontId="61" fillId="39" borderId="22" xfId="0" applyFont="1" applyFill="1" applyBorder="1" applyAlignment="1">
      <alignment horizontal="center" wrapText="1"/>
    </xf>
    <xf numFmtId="0" fontId="61" fillId="39" borderId="23" xfId="0" applyFont="1" applyFill="1" applyBorder="1" applyAlignment="1">
      <alignment horizontal="center" wrapText="1"/>
    </xf>
    <xf numFmtId="0" fontId="61" fillId="39" borderId="18" xfId="0" applyFont="1" applyFill="1" applyBorder="1" applyAlignment="1">
      <alignment horizontal="center" wrapText="1"/>
    </xf>
    <xf numFmtId="3" fontId="75" fillId="24" borderId="17" xfId="0" applyNumberFormat="1" applyFont="1" applyFill="1" applyBorder="1" applyAlignment="1">
      <alignment horizontal="right" vertical="center" wrapText="1"/>
    </xf>
    <xf numFmtId="3" fontId="76" fillId="36" borderId="17" xfId="0" applyNumberFormat="1" applyFont="1" applyFill="1" applyBorder="1" applyAlignment="1">
      <alignment horizontal="right" vertical="center" wrapText="1"/>
    </xf>
    <xf numFmtId="3" fontId="76" fillId="36" borderId="0" xfId="0" applyNumberFormat="1" applyFont="1" applyFill="1" applyBorder="1" applyAlignment="1">
      <alignment horizontal="right" vertical="center" wrapText="1"/>
    </xf>
    <xf numFmtId="3" fontId="76" fillId="36" borderId="25" xfId="0" applyNumberFormat="1" applyFont="1" applyFill="1" applyBorder="1" applyAlignment="1">
      <alignment horizontal="right" vertical="center" wrapText="1"/>
    </xf>
    <xf numFmtId="3" fontId="76" fillId="38" borderId="25" xfId="0" applyNumberFormat="1" applyFont="1" applyFill="1" applyBorder="1" applyAlignment="1">
      <alignment horizontal="right" vertical="center" wrapText="1"/>
    </xf>
    <xf numFmtId="3" fontId="76" fillId="38" borderId="17" xfId="0" applyNumberFormat="1" applyFont="1" applyFill="1" applyBorder="1" applyAlignment="1">
      <alignment horizontal="right" vertical="center" wrapText="1"/>
    </xf>
    <xf numFmtId="3" fontId="76" fillId="38" borderId="0" xfId="0" applyNumberFormat="1" applyFont="1" applyFill="1" applyBorder="1" applyAlignment="1">
      <alignment horizontal="right" vertical="center" wrapText="1"/>
    </xf>
    <xf numFmtId="3" fontId="77" fillId="39" borderId="17" xfId="0" applyNumberFormat="1" applyFont="1" applyFill="1" applyBorder="1" applyAlignment="1">
      <alignment horizontal="right" vertical="center" wrapText="1"/>
    </xf>
    <xf numFmtId="0" fontId="62" fillId="0" borderId="0" xfId="0" applyFont="1" applyAlignment="1">
      <alignment vertical="center"/>
    </xf>
    <xf numFmtId="3" fontId="61" fillId="0" borderId="18" xfId="0" applyNumberFormat="1" applyFont="1" applyBorder="1" applyAlignment="1">
      <alignment horizontal="right" vertical="top" wrapText="1"/>
    </xf>
    <xf numFmtId="0" fontId="61" fillId="0" borderId="17" xfId="0" applyNumberFormat="1" applyFont="1" applyBorder="1" applyAlignment="1">
      <alignment horizontal="right" vertical="top" wrapText="1"/>
    </xf>
    <xf numFmtId="0" fontId="61" fillId="0" borderId="17" xfId="0" applyNumberFormat="1" applyFont="1" applyBorder="1"/>
    <xf numFmtId="0" fontId="61" fillId="0" borderId="25" xfId="0" applyNumberFormat="1" applyFont="1" applyBorder="1"/>
    <xf numFmtId="0" fontId="61" fillId="0" borderId="0" xfId="0" applyNumberFormat="1" applyFont="1" applyBorder="1" applyAlignment="1">
      <alignment horizontal="right" vertical="top" wrapText="1"/>
    </xf>
    <xf numFmtId="0" fontId="61" fillId="0" borderId="25" xfId="0" applyNumberFormat="1" applyFont="1" applyBorder="1" applyAlignment="1">
      <alignment horizontal="right" vertical="top" wrapText="1"/>
    </xf>
    <xf numFmtId="0" fontId="61" fillId="0" borderId="22" xfId="0" applyNumberFormat="1" applyFont="1" applyBorder="1" applyAlignment="1">
      <alignment horizontal="right" vertical="top" wrapText="1"/>
    </xf>
    <xf numFmtId="0" fontId="61" fillId="0" borderId="18" xfId="0" applyNumberFormat="1" applyFont="1" applyBorder="1" applyAlignment="1">
      <alignment horizontal="right" vertical="top" wrapText="1"/>
    </xf>
    <xf numFmtId="0" fontId="61" fillId="0" borderId="18" xfId="0" applyNumberFormat="1" applyFont="1" applyBorder="1"/>
    <xf numFmtId="0" fontId="61" fillId="0" borderId="22" xfId="0" applyNumberFormat="1" applyFont="1" applyBorder="1"/>
    <xf numFmtId="0" fontId="62" fillId="24" borderId="17" xfId="0" applyNumberFormat="1" applyFont="1" applyFill="1" applyBorder="1" applyAlignment="1">
      <alignment horizontal="right" vertical="top" wrapText="1"/>
    </xf>
    <xf numFmtId="0" fontId="62" fillId="25" borderId="17" xfId="0" applyNumberFormat="1" applyFont="1" applyFill="1" applyBorder="1" applyAlignment="1">
      <alignment horizontal="right" vertical="top" wrapText="1"/>
    </xf>
    <xf numFmtId="0" fontId="62" fillId="0" borderId="17" xfId="0" applyNumberFormat="1" applyFont="1" applyBorder="1" applyAlignment="1">
      <alignment horizontal="right" vertical="top" wrapText="1"/>
    </xf>
    <xf numFmtId="0" fontId="62" fillId="0" borderId="0" xfId="0" applyNumberFormat="1" applyFont="1" applyBorder="1" applyAlignment="1">
      <alignment horizontal="right" vertical="top" wrapText="1"/>
    </xf>
    <xf numFmtId="0" fontId="62" fillId="0" borderId="25" xfId="0" applyNumberFormat="1" applyFont="1" applyBorder="1" applyAlignment="1">
      <alignment horizontal="right" vertical="top" wrapText="1"/>
    </xf>
    <xf numFmtId="0" fontId="63" fillId="0" borderId="17" xfId="0" applyNumberFormat="1" applyFont="1" applyBorder="1" applyAlignment="1">
      <alignment horizontal="right" vertical="top" wrapText="1"/>
    </xf>
    <xf numFmtId="0" fontId="63" fillId="0" borderId="17" xfId="0" applyNumberFormat="1" applyFont="1" applyBorder="1"/>
    <xf numFmtId="0" fontId="63" fillId="0" borderId="25" xfId="0" applyNumberFormat="1" applyFont="1" applyBorder="1"/>
    <xf numFmtId="0" fontId="63" fillId="0" borderId="0" xfId="0" applyNumberFormat="1" applyFont="1" applyBorder="1" applyAlignment="1">
      <alignment horizontal="right" vertical="top" wrapText="1"/>
    </xf>
    <xf numFmtId="0" fontId="63" fillId="0" borderId="25" xfId="0" applyNumberFormat="1" applyFont="1" applyBorder="1" applyAlignment="1">
      <alignment horizontal="right" vertical="top" wrapText="1"/>
    </xf>
    <xf numFmtId="0" fontId="63" fillId="0" borderId="58" xfId="0" applyNumberFormat="1" applyFont="1" applyBorder="1" applyAlignment="1">
      <alignment horizontal="right" vertical="top" wrapText="1"/>
    </xf>
    <xf numFmtId="0" fontId="63" fillId="0" borderId="26" xfId="0" applyNumberFormat="1" applyFont="1" applyBorder="1" applyAlignment="1">
      <alignment horizontal="right" vertical="top" wrapText="1"/>
    </xf>
    <xf numFmtId="0" fontId="63" fillId="0" borderId="22" xfId="0" applyNumberFormat="1" applyFont="1" applyBorder="1" applyAlignment="1">
      <alignment horizontal="right" vertical="top" wrapText="1"/>
    </xf>
    <xf numFmtId="0" fontId="63" fillId="0" borderId="22" xfId="0" applyNumberFormat="1" applyFont="1" applyBorder="1"/>
    <xf numFmtId="0" fontId="64" fillId="35" borderId="17" xfId="0" applyNumberFormat="1" applyFont="1" applyFill="1" applyBorder="1" applyAlignment="1">
      <alignment horizontal="right" vertical="top" wrapText="1"/>
    </xf>
    <xf numFmtId="0" fontId="63" fillId="0" borderId="30" xfId="0" applyNumberFormat="1" applyFont="1" applyBorder="1" applyAlignment="1">
      <alignment horizontal="right" vertical="top" wrapText="1"/>
    </xf>
    <xf numFmtId="0" fontId="63" fillId="0" borderId="30" xfId="0" applyNumberFormat="1" applyFont="1" applyBorder="1"/>
    <xf numFmtId="0" fontId="63" fillId="0" borderId="34" xfId="0" applyNumberFormat="1" applyFont="1" applyBorder="1"/>
    <xf numFmtId="0" fontId="63" fillId="0" borderId="34" xfId="0" applyNumberFormat="1" applyFont="1" applyBorder="1" applyAlignment="1">
      <alignment horizontal="right" vertical="top" wrapText="1"/>
    </xf>
    <xf numFmtId="0" fontId="63" fillId="0" borderId="51" xfId="0" applyNumberFormat="1" applyFont="1" applyBorder="1" applyAlignment="1">
      <alignment horizontal="right" vertical="top" wrapText="1"/>
    </xf>
    <xf numFmtId="0" fontId="63" fillId="0" borderId="52" xfId="0" applyNumberFormat="1" applyFont="1" applyBorder="1" applyAlignment="1">
      <alignment horizontal="right" vertical="top" wrapText="1"/>
    </xf>
    <xf numFmtId="0" fontId="63" fillId="0" borderId="32" xfId="0" applyNumberFormat="1" applyFont="1" applyBorder="1" applyAlignment="1">
      <alignment horizontal="right" vertical="top" wrapText="1"/>
    </xf>
    <xf numFmtId="0" fontId="63" fillId="0" borderId="32" xfId="0" applyNumberFormat="1" applyFont="1" applyBorder="1"/>
    <xf numFmtId="0" fontId="64" fillId="32" borderId="30" xfId="0" applyNumberFormat="1" applyFont="1" applyFill="1" applyBorder="1" applyAlignment="1">
      <alignment horizontal="right" vertical="top" wrapText="1"/>
    </xf>
    <xf numFmtId="0" fontId="63" fillId="0" borderId="37" xfId="0" applyNumberFormat="1" applyFont="1" applyBorder="1"/>
    <xf numFmtId="0" fontId="61" fillId="0" borderId="58" xfId="0" applyNumberFormat="1" applyFont="1" applyBorder="1" applyAlignment="1">
      <alignment horizontal="right" vertical="top" wrapText="1"/>
    </xf>
    <xf numFmtId="0" fontId="61" fillId="0" borderId="26" xfId="0" applyNumberFormat="1" applyFont="1" applyBorder="1" applyAlignment="1">
      <alignment horizontal="right" vertical="top" wrapText="1"/>
    </xf>
    <xf numFmtId="0" fontId="73" fillId="0" borderId="63" xfId="0" applyNumberFormat="1" applyFont="1" applyBorder="1" applyAlignment="1">
      <alignment horizontal="right" vertical="top" wrapText="1"/>
    </xf>
    <xf numFmtId="0" fontId="73" fillId="0" borderId="0" xfId="0" applyNumberFormat="1" applyFont="1" applyBorder="1" applyAlignment="1">
      <alignment horizontal="right" vertical="top" wrapText="1"/>
    </xf>
    <xf numFmtId="0" fontId="73" fillId="0" borderId="66" xfId="0" applyNumberFormat="1" applyFont="1" applyBorder="1" applyAlignment="1">
      <alignment horizontal="right" vertical="top" wrapText="1"/>
    </xf>
    <xf numFmtId="0" fontId="73" fillId="0" borderId="68" xfId="0" applyNumberFormat="1" applyFont="1" applyBorder="1" applyAlignment="1">
      <alignment horizontal="right" vertical="top" wrapText="1"/>
    </xf>
    <xf numFmtId="0" fontId="73" fillId="0" borderId="64" xfId="0" applyNumberFormat="1" applyFont="1" applyBorder="1" applyAlignment="1">
      <alignment horizontal="right" vertical="top" wrapText="1"/>
    </xf>
    <xf numFmtId="0" fontId="74" fillId="31" borderId="63" xfId="0" applyNumberFormat="1" applyFont="1" applyFill="1" applyBorder="1" applyAlignment="1">
      <alignment horizontal="right" vertical="top" wrapText="1"/>
    </xf>
    <xf numFmtId="0" fontId="61" fillId="26" borderId="17" xfId="0" applyNumberFormat="1" applyFont="1" applyFill="1" applyBorder="1" applyAlignment="1">
      <alignment horizontal="right" vertical="top" wrapText="1"/>
    </xf>
    <xf numFmtId="0" fontId="72" fillId="0" borderId="17" xfId="383" applyNumberFormat="1" applyFont="1" applyBorder="1" applyAlignment="1" applyProtection="1">
      <alignment horizontal="right" vertical="center"/>
      <protection locked="0"/>
    </xf>
    <xf numFmtId="0" fontId="61" fillId="0" borderId="17" xfId="0" applyNumberFormat="1" applyFont="1" applyFill="1" applyBorder="1"/>
    <xf numFmtId="0" fontId="64" fillId="32" borderId="17" xfId="0" applyNumberFormat="1" applyFont="1" applyFill="1" applyBorder="1" applyAlignment="1">
      <alignment horizontal="right" vertical="top" wrapText="1"/>
    </xf>
    <xf numFmtId="0" fontId="61" fillId="0" borderId="17" xfId="0" applyNumberFormat="1" applyFont="1" applyBorder="1" applyAlignment="1">
      <alignment horizontal="center" vertical="top" wrapText="1"/>
    </xf>
    <xf numFmtId="0" fontId="61" fillId="0" borderId="17" xfId="0" applyNumberFormat="1" applyFont="1" applyBorder="1" applyAlignment="1">
      <alignment horizontal="center"/>
    </xf>
    <xf numFmtId="0" fontId="61" fillId="0" borderId="17" xfId="0" applyNumberFormat="1" applyFont="1" applyFill="1" applyBorder="1" applyAlignment="1">
      <alignment horizontal="center" vertical="top" wrapText="1"/>
    </xf>
    <xf numFmtId="0" fontId="62" fillId="33" borderId="37" xfId="0" applyNumberFormat="1" applyFont="1" applyFill="1" applyBorder="1" applyAlignment="1">
      <alignment horizontal="center" vertical="top" wrapText="1"/>
    </xf>
    <xf numFmtId="0" fontId="61" fillId="0" borderId="17" xfId="384" applyNumberFormat="1" applyFont="1" applyBorder="1" applyAlignment="1">
      <alignment horizontal="center" vertical="top" wrapText="1"/>
    </xf>
    <xf numFmtId="0" fontId="61" fillId="28" borderId="17" xfId="0" applyNumberFormat="1" applyFont="1" applyFill="1" applyBorder="1" applyAlignment="1">
      <alignment horizontal="center" vertical="center"/>
    </xf>
    <xf numFmtId="0" fontId="70" fillId="0" borderId="63" xfId="0" applyNumberFormat="1" applyFont="1" applyBorder="1" applyAlignment="1">
      <alignment wrapText="1"/>
    </xf>
    <xf numFmtId="0" fontId="70" fillId="0" borderId="63" xfId="0" applyNumberFormat="1" applyFont="1" applyBorder="1"/>
    <xf numFmtId="0" fontId="70" fillId="0" borderId="63" xfId="0" applyNumberFormat="1" applyFont="1" applyBorder="1" applyAlignment="1">
      <alignment horizontal="right" vertical="top" wrapText="1"/>
    </xf>
    <xf numFmtId="0" fontId="70" fillId="0" borderId="66" xfId="0" applyNumberFormat="1" applyFont="1" applyBorder="1" applyAlignment="1">
      <alignment horizontal="right" vertical="top" wrapText="1"/>
    </xf>
    <xf numFmtId="0" fontId="70" fillId="0" borderId="0" xfId="0" applyNumberFormat="1" applyFont="1" applyAlignment="1">
      <alignment horizontal="right" vertical="top" wrapText="1"/>
    </xf>
    <xf numFmtId="0" fontId="70" fillId="0" borderId="64" xfId="0" applyNumberFormat="1" applyFont="1" applyBorder="1" applyAlignment="1">
      <alignment horizontal="right" vertical="top" wrapText="1"/>
    </xf>
    <xf numFmtId="0" fontId="70" fillId="0" borderId="64" xfId="0" applyNumberFormat="1" applyFont="1" applyBorder="1"/>
    <xf numFmtId="0" fontId="71" fillId="31" borderId="63" xfId="0" applyNumberFormat="1" applyFont="1" applyFill="1" applyBorder="1" applyAlignment="1">
      <alignment horizontal="right" vertical="top" wrapText="1"/>
    </xf>
    <xf numFmtId="0" fontId="61" fillId="0" borderId="30" xfId="0" applyNumberFormat="1" applyFont="1" applyBorder="1" applyAlignment="1">
      <alignment horizontal="right" vertical="top" wrapText="1"/>
    </xf>
    <xf numFmtId="0" fontId="61" fillId="0" borderId="30" xfId="0" applyNumberFormat="1" applyFont="1" applyBorder="1"/>
    <xf numFmtId="0" fontId="61" fillId="0" borderId="34" xfId="0" applyNumberFormat="1" applyFont="1" applyBorder="1"/>
    <xf numFmtId="0" fontId="61" fillId="0" borderId="34" xfId="0" applyNumberFormat="1" applyFont="1" applyBorder="1" applyAlignment="1">
      <alignment horizontal="right" vertical="top" wrapText="1"/>
    </xf>
    <xf numFmtId="0" fontId="61" fillId="0" borderId="32" xfId="0" applyNumberFormat="1" applyFont="1" applyBorder="1" applyAlignment="1">
      <alignment horizontal="right" vertical="top" wrapText="1"/>
    </xf>
    <xf numFmtId="0" fontId="61" fillId="0" borderId="32" xfId="0" applyNumberFormat="1" applyFont="1" applyBorder="1"/>
    <xf numFmtId="0" fontId="62" fillId="8" borderId="30" xfId="0" applyNumberFormat="1" applyFont="1" applyFill="1" applyBorder="1" applyAlignment="1">
      <alignment horizontal="right" vertical="top" wrapText="1"/>
    </xf>
    <xf numFmtId="0" fontId="61" fillId="24" borderId="17" xfId="0" applyNumberFormat="1" applyFont="1" applyFill="1" applyBorder="1" applyAlignment="1">
      <alignment vertical="top" wrapText="1"/>
    </xf>
    <xf numFmtId="0" fontId="61" fillId="24" borderId="17" xfId="0" applyNumberFormat="1" applyFont="1" applyFill="1" applyBorder="1" applyAlignment="1">
      <alignment horizontal="right" vertical="top" wrapText="1"/>
    </xf>
    <xf numFmtId="0" fontId="61" fillId="0" borderId="17" xfId="246" applyNumberFormat="1" applyFont="1" applyBorder="1" applyAlignment="1">
      <alignment horizontal="right" vertical="top" wrapText="1"/>
    </xf>
    <xf numFmtId="0" fontId="61" fillId="0" borderId="17" xfId="246" applyNumberFormat="1" applyFont="1" applyBorder="1"/>
    <xf numFmtId="0" fontId="61" fillId="0" borderId="25" xfId="246" applyNumberFormat="1" applyFont="1" applyBorder="1"/>
    <xf numFmtId="0" fontId="61" fillId="0" borderId="42" xfId="246" applyNumberFormat="1" applyFont="1" applyBorder="1"/>
    <xf numFmtId="0" fontId="61" fillId="0" borderId="0" xfId="246" applyNumberFormat="1" applyFont="1" applyBorder="1" applyAlignment="1">
      <alignment horizontal="right" vertical="top" wrapText="1"/>
    </xf>
    <xf numFmtId="0" fontId="61" fillId="0" borderId="25" xfId="246" applyNumberFormat="1" applyFont="1" applyBorder="1" applyAlignment="1">
      <alignment horizontal="right" vertical="top" wrapText="1"/>
    </xf>
    <xf numFmtId="0" fontId="61" fillId="0" borderId="42" xfId="246" applyNumberFormat="1" applyFont="1" applyBorder="1" applyAlignment="1">
      <alignment horizontal="right" vertical="top" wrapText="1"/>
    </xf>
    <xf numFmtId="0" fontId="61" fillId="0" borderId="22" xfId="246" applyNumberFormat="1" applyFont="1" applyBorder="1" applyAlignment="1">
      <alignment horizontal="right" vertical="top" wrapText="1"/>
    </xf>
    <xf numFmtId="0" fontId="61" fillId="0" borderId="18" xfId="246" applyNumberFormat="1" applyFont="1" applyBorder="1" applyAlignment="1">
      <alignment horizontal="right" vertical="top" wrapText="1"/>
    </xf>
    <xf numFmtId="0" fontId="61" fillId="0" borderId="22" xfId="246" applyNumberFormat="1" applyFont="1" applyBorder="1"/>
    <xf numFmtId="0" fontId="62" fillId="24" borderId="48" xfId="246" applyNumberFormat="1" applyFont="1" applyFill="1" applyBorder="1" applyAlignment="1">
      <alignment horizontal="right" vertical="top" wrapText="1"/>
    </xf>
    <xf numFmtId="0" fontId="62" fillId="24" borderId="49" xfId="246" applyNumberFormat="1" applyFont="1" applyFill="1" applyBorder="1" applyAlignment="1">
      <alignment horizontal="right" vertical="top" wrapText="1"/>
    </xf>
    <xf numFmtId="0" fontId="73" fillId="0" borderId="63" xfId="0" applyNumberFormat="1" applyFont="1" applyBorder="1"/>
    <xf numFmtId="0" fontId="73" fillId="0" borderId="64" xfId="0" applyNumberFormat="1" applyFont="1" applyBorder="1"/>
    <xf numFmtId="0" fontId="73" fillId="0" borderId="70" xfId="0" applyNumberFormat="1" applyFont="1" applyBorder="1"/>
    <xf numFmtId="0" fontId="61" fillId="0" borderId="28" xfId="0" applyNumberFormat="1" applyFont="1" applyBorder="1" applyAlignment="1">
      <alignment horizontal="right" vertical="top" wrapText="1"/>
    </xf>
    <xf numFmtId="0" fontId="68" fillId="0" borderId="17" xfId="0" applyNumberFormat="1" applyFont="1" applyBorder="1"/>
    <xf numFmtId="0" fontId="68" fillId="0" borderId="17" xfId="0" applyNumberFormat="1" applyFont="1" applyFill="1" applyBorder="1"/>
    <xf numFmtId="0" fontId="68" fillId="0" borderId="17" xfId="0" applyNumberFormat="1" applyFont="1" applyBorder="1" applyAlignment="1">
      <alignment horizontal="right" vertical="top" wrapText="1"/>
    </xf>
    <xf numFmtId="0" fontId="61" fillId="0" borderId="51" xfId="0" applyNumberFormat="1" applyFont="1" applyBorder="1" applyAlignment="1">
      <alignment horizontal="right" vertical="top" wrapText="1"/>
    </xf>
    <xf numFmtId="0" fontId="61" fillId="0" borderId="52" xfId="0" applyNumberFormat="1" applyFont="1" applyBorder="1" applyAlignment="1">
      <alignment horizontal="right" vertical="top" wrapText="1"/>
    </xf>
    <xf numFmtId="0" fontId="61" fillId="0" borderId="37" xfId="0" applyNumberFormat="1" applyFont="1" applyBorder="1"/>
    <xf numFmtId="3" fontId="61" fillId="0" borderId="29" xfId="0" applyNumberFormat="1" applyFont="1" applyBorder="1" applyAlignment="1">
      <alignment horizontal="right" vertical="top" wrapText="1"/>
    </xf>
    <xf numFmtId="0" fontId="61" fillId="8" borderId="30" xfId="0" applyFont="1" applyFill="1" applyBorder="1" applyAlignment="1">
      <alignment horizontal="center" vertical="center" wrapText="1"/>
    </xf>
    <xf numFmtId="0" fontId="61" fillId="8" borderId="34" xfId="0" applyFont="1" applyFill="1" applyBorder="1" applyAlignment="1">
      <alignment horizontal="center" wrapText="1"/>
    </xf>
    <xf numFmtId="0" fontId="0" fillId="0" borderId="30" xfId="0" applyBorder="1"/>
    <xf numFmtId="3" fontId="61" fillId="0" borderId="50" xfId="0" applyNumberFormat="1" applyFont="1" applyBorder="1" applyAlignment="1">
      <alignment horizontal="right" vertical="top" wrapText="1"/>
    </xf>
    <xf numFmtId="3" fontId="61" fillId="0" borderId="30" xfId="0" applyNumberFormat="1" applyFont="1" applyBorder="1" applyAlignment="1">
      <alignment horizontal="right" vertical="top" wrapText="1"/>
    </xf>
    <xf numFmtId="0" fontId="61" fillId="0" borderId="30" xfId="0" applyFont="1" applyBorder="1"/>
    <xf numFmtId="0" fontId="61" fillId="0" borderId="34" xfId="0" applyFont="1" applyBorder="1"/>
    <xf numFmtId="3" fontId="61" fillId="0" borderId="34" xfId="0" applyNumberFormat="1" applyFont="1" applyBorder="1" applyAlignment="1">
      <alignment horizontal="right" vertical="top" wrapText="1"/>
    </xf>
    <xf numFmtId="0" fontId="0" fillId="0" borderId="77" xfId="0" applyBorder="1"/>
    <xf numFmtId="3" fontId="61" fillId="0" borderId="33" xfId="0" applyNumberFormat="1" applyFont="1" applyBorder="1" applyAlignment="1">
      <alignment horizontal="right" vertical="top" wrapText="1"/>
    </xf>
    <xf numFmtId="3" fontId="61" fillId="0" borderId="32" xfId="0" applyNumberFormat="1" applyFont="1" applyBorder="1" applyAlignment="1">
      <alignment horizontal="right" vertical="top" wrapText="1"/>
    </xf>
    <xf numFmtId="0" fontId="61" fillId="0" borderId="32" xfId="0" applyFont="1" applyBorder="1"/>
    <xf numFmtId="3" fontId="62" fillId="8" borderId="30" xfId="0" applyNumberFormat="1" applyFont="1" applyFill="1" applyBorder="1" applyAlignment="1">
      <alignment horizontal="right" vertical="top" wrapText="1"/>
    </xf>
    <xf numFmtId="0" fontId="63" fillId="8" borderId="30" xfId="0" applyFont="1" applyFill="1" applyBorder="1" applyAlignment="1">
      <alignment horizontal="center" vertical="center" wrapText="1"/>
    </xf>
    <xf numFmtId="0" fontId="63" fillId="8" borderId="30" xfId="0" applyFont="1" applyFill="1" applyBorder="1" applyAlignment="1">
      <alignment horizontal="center" wrapText="1"/>
    </xf>
    <xf numFmtId="0" fontId="61" fillId="32" borderId="17" xfId="0" applyFont="1" applyFill="1" applyBorder="1" applyAlignment="1">
      <alignment horizontal="center" vertical="center" wrapText="1"/>
    </xf>
    <xf numFmtId="0" fontId="61" fillId="32" borderId="17" xfId="0" applyFont="1" applyFill="1" applyBorder="1" applyAlignment="1">
      <alignment horizontal="center" wrapText="1"/>
    </xf>
    <xf numFmtId="3" fontId="63" fillId="0" borderId="30" xfId="0" applyNumberFormat="1" applyFont="1" applyBorder="1" applyAlignment="1">
      <alignment horizontal="right" vertical="top" wrapText="1"/>
    </xf>
    <xf numFmtId="0" fontId="63" fillId="0" borderId="34" xfId="0" applyFont="1" applyBorder="1"/>
    <xf numFmtId="0" fontId="63" fillId="0" borderId="30" xfId="0" applyFont="1" applyBorder="1"/>
    <xf numFmtId="3" fontId="63" fillId="0" borderId="34" xfId="0" applyNumberFormat="1" applyFont="1" applyBorder="1" applyAlignment="1">
      <alignment horizontal="right" vertical="top" wrapText="1"/>
    </xf>
    <xf numFmtId="3" fontId="63" fillId="0" borderId="32" xfId="0" applyNumberFormat="1" applyFont="1" applyBorder="1" applyAlignment="1">
      <alignment horizontal="right" vertical="top" wrapText="1"/>
    </xf>
    <xf numFmtId="3" fontId="64" fillId="8" borderId="30" xfId="0" applyNumberFormat="1" applyFont="1" applyFill="1" applyBorder="1" applyAlignment="1">
      <alignment horizontal="right" vertical="top" wrapText="1"/>
    </xf>
    <xf numFmtId="3" fontId="62" fillId="32" borderId="17" xfId="0" applyNumberFormat="1" applyFont="1" applyFill="1" applyBorder="1" applyAlignment="1">
      <alignment horizontal="right" vertical="top" wrapText="1"/>
    </xf>
    <xf numFmtId="3" fontId="61" fillId="0" borderId="17" xfId="0" applyNumberFormat="1" applyFont="1" applyBorder="1" applyAlignment="1">
      <alignment horizontal="right" vertical="top" wrapText="1"/>
    </xf>
    <xf numFmtId="0" fontId="61" fillId="0" borderId="17" xfId="0" applyFont="1" applyBorder="1"/>
    <xf numFmtId="0" fontId="61" fillId="0" borderId="25" xfId="0" applyFont="1" applyBorder="1"/>
    <xf numFmtId="0" fontId="61" fillId="0" borderId="29" xfId="0" applyNumberFormat="1" applyFont="1" applyBorder="1" applyAlignment="1">
      <alignment horizontal="right" vertical="top" wrapText="1"/>
    </xf>
    <xf numFmtId="3" fontId="61" fillId="0" borderId="17" xfId="0" applyNumberFormat="1" applyFont="1" applyBorder="1" applyAlignment="1">
      <alignment horizontal="right" vertical="top" wrapText="1"/>
    </xf>
    <xf numFmtId="0" fontId="61" fillId="0" borderId="17" xfId="0" applyFont="1" applyBorder="1"/>
    <xf numFmtId="3" fontId="61" fillId="0" borderId="22" xfId="0" applyNumberFormat="1" applyFont="1" applyBorder="1" applyAlignment="1">
      <alignment horizontal="right" vertical="top" wrapText="1"/>
    </xf>
    <xf numFmtId="3" fontId="61" fillId="0" borderId="17" xfId="0" applyNumberFormat="1" applyFont="1" applyBorder="1" applyAlignment="1">
      <alignment horizontal="right" vertical="top" wrapText="1"/>
    </xf>
    <xf numFmtId="0" fontId="61" fillId="0" borderId="17" xfId="0" applyFont="1" applyBorder="1"/>
    <xf numFmtId="3" fontId="61" fillId="0" borderId="22" xfId="0" applyNumberFormat="1" applyFont="1" applyBorder="1" applyAlignment="1">
      <alignment horizontal="right" vertical="top" wrapText="1"/>
    </xf>
    <xf numFmtId="0" fontId="61" fillId="0" borderId="22" xfId="0" applyFont="1" applyBorder="1"/>
    <xf numFmtId="0" fontId="61" fillId="0" borderId="17" xfId="0" applyFont="1" applyBorder="1"/>
    <xf numFmtId="0" fontId="61" fillId="0" borderId="17" xfId="0" applyFont="1" applyBorder="1"/>
    <xf numFmtId="0" fontId="61" fillId="0" borderId="0" xfId="0" applyFont="1" applyAlignment="1"/>
    <xf numFmtId="3" fontId="61" fillId="0" borderId="17" xfId="0" applyNumberFormat="1" applyFont="1" applyBorder="1" applyAlignment="1">
      <alignment horizontal="right" vertical="top" wrapText="1"/>
    </xf>
    <xf numFmtId="0" fontId="61" fillId="0" borderId="17" xfId="0" applyFont="1" applyBorder="1"/>
    <xf numFmtId="0" fontId="61" fillId="0" borderId="22" xfId="0" applyFont="1" applyBorder="1"/>
    <xf numFmtId="3" fontId="61" fillId="0" borderId="17" xfId="0" applyNumberFormat="1" applyFont="1" applyBorder="1" applyAlignment="1">
      <alignment horizontal="right" vertical="top" wrapText="1"/>
    </xf>
    <xf numFmtId="3" fontId="61" fillId="0" borderId="17" xfId="0" applyNumberFormat="1" applyFont="1" applyBorder="1" applyAlignment="1">
      <alignment horizontal="right" vertical="top" wrapText="1"/>
    </xf>
    <xf numFmtId="0" fontId="73" fillId="0" borderId="63" xfId="396" applyFont="1" applyBorder="1" applyAlignment="1">
      <alignment wrapText="1"/>
    </xf>
    <xf numFmtId="0" fontId="73" fillId="0" borderId="63" xfId="396" applyFont="1" applyBorder="1"/>
    <xf numFmtId="0" fontId="73" fillId="0" borderId="66" xfId="396" applyFont="1" applyBorder="1"/>
    <xf numFmtId="3" fontId="73" fillId="0" borderId="63" xfId="396" applyNumberFormat="1" applyFont="1" applyBorder="1" applyAlignment="1">
      <alignment horizontal="right" vertical="top" wrapText="1"/>
    </xf>
    <xf numFmtId="0" fontId="73" fillId="0" borderId="17" xfId="396" applyFont="1" applyBorder="1"/>
    <xf numFmtId="0" fontId="70" fillId="0" borderId="17" xfId="0" applyNumberFormat="1" applyFont="1" applyBorder="1" applyAlignment="1">
      <alignment horizontal="right" vertical="top" wrapText="1"/>
    </xf>
    <xf numFmtId="0" fontId="73" fillId="0" borderId="63" xfId="396" applyFont="1" applyBorder="1" applyAlignment="1">
      <alignment wrapText="1"/>
    </xf>
    <xf numFmtId="0" fontId="73" fillId="0" borderId="63" xfId="396" applyFont="1" applyBorder="1"/>
    <xf numFmtId="0" fontId="73" fillId="0" borderId="66" xfId="396" applyFont="1" applyBorder="1"/>
    <xf numFmtId="0" fontId="73" fillId="0" borderId="67" xfId="396" applyFont="1" applyBorder="1" applyAlignment="1">
      <alignment wrapText="1"/>
    </xf>
    <xf numFmtId="0" fontId="73" fillId="0" borderId="64" xfId="396" applyFont="1" applyBorder="1"/>
    <xf numFmtId="0" fontId="70" fillId="0" borderId="70" xfId="0" applyNumberFormat="1" applyFont="1" applyBorder="1" applyAlignment="1">
      <alignment horizontal="right" vertical="top" wrapText="1"/>
    </xf>
    <xf numFmtId="0" fontId="63" fillId="42" borderId="17" xfId="0" applyFont="1" applyFill="1" applyBorder="1" applyAlignment="1">
      <alignment horizontal="center" vertical="center" wrapText="1"/>
    </xf>
    <xf numFmtId="0" fontId="63" fillId="42" borderId="22" xfId="0" applyFont="1" applyFill="1" applyBorder="1" applyAlignment="1">
      <alignment horizontal="center" wrapText="1"/>
    </xf>
    <xf numFmtId="0" fontId="63" fillId="42" borderId="79" xfId="0" applyFont="1" applyFill="1" applyBorder="1" applyAlignment="1">
      <alignment horizontal="center" vertical="top" wrapText="1"/>
    </xf>
    <xf numFmtId="0" fontId="63" fillId="42" borderId="0" xfId="0" applyFont="1" applyFill="1" applyBorder="1" applyAlignment="1">
      <alignment vertical="top" wrapText="1"/>
    </xf>
    <xf numFmtId="0" fontId="63" fillId="42" borderId="80" xfId="0" applyFont="1" applyFill="1" applyBorder="1" applyAlignment="1">
      <alignment horizontal="center" wrapText="1"/>
    </xf>
    <xf numFmtId="3" fontId="63" fillId="0" borderId="80" xfId="0" applyNumberFormat="1" applyFont="1" applyBorder="1" applyAlignment="1">
      <alignment horizontal="right" vertical="top" wrapText="1"/>
    </xf>
    <xf numFmtId="0" fontId="63" fillId="0" borderId="80" xfId="0" applyFont="1" applyBorder="1"/>
    <xf numFmtId="0" fontId="63" fillId="0" borderId="81" xfId="0" applyFont="1" applyBorder="1"/>
    <xf numFmtId="0" fontId="63" fillId="42" borderId="82" xfId="0" applyFont="1" applyFill="1" applyBorder="1" applyAlignment="1">
      <alignment horizontal="center" wrapText="1"/>
    </xf>
    <xf numFmtId="0" fontId="63" fillId="42" borderId="56" xfId="0" applyFont="1" applyFill="1" applyBorder="1" applyAlignment="1">
      <alignment horizontal="center" vertical="top" wrapText="1"/>
    </xf>
    <xf numFmtId="0" fontId="63" fillId="42" borderId="61" xfId="0" applyFont="1" applyFill="1" applyBorder="1" applyAlignment="1">
      <alignment horizontal="center" vertical="top" wrapText="1"/>
    </xf>
    <xf numFmtId="0" fontId="63" fillId="42" borderId="0" xfId="0" applyFont="1" applyFill="1" applyBorder="1" applyAlignment="1">
      <alignment horizontal="center" vertical="top" wrapText="1"/>
    </xf>
    <xf numFmtId="0" fontId="63" fillId="42" borderId="62" xfId="0" applyFont="1" applyFill="1" applyBorder="1" applyAlignment="1">
      <alignment horizontal="center" wrapText="1"/>
    </xf>
    <xf numFmtId="0" fontId="63" fillId="42" borderId="83" xfId="0" applyFont="1" applyFill="1" applyBorder="1" applyAlignment="1">
      <alignment horizontal="center" wrapText="1"/>
    </xf>
    <xf numFmtId="3" fontId="63" fillId="0" borderId="0" xfId="0" applyNumberFormat="1" applyFont="1" applyBorder="1" applyAlignment="1">
      <alignment horizontal="right" vertical="top" wrapText="1"/>
    </xf>
    <xf numFmtId="3" fontId="63" fillId="0" borderId="81" xfId="0" applyNumberFormat="1" applyFont="1" applyBorder="1" applyAlignment="1">
      <alignment horizontal="right" vertical="top" wrapText="1"/>
    </xf>
    <xf numFmtId="0" fontId="63" fillId="42" borderId="0" xfId="0" applyFont="1" applyFill="1" applyBorder="1" applyAlignment="1">
      <alignment horizontal="center" wrapText="1"/>
    </xf>
    <xf numFmtId="0" fontId="63" fillId="42" borderId="59" xfId="0" applyFont="1" applyFill="1" applyBorder="1" applyAlignment="1">
      <alignment horizontal="center" wrapText="1"/>
    </xf>
    <xf numFmtId="3" fontId="63" fillId="0" borderId="83" xfId="0" applyNumberFormat="1" applyFont="1" applyBorder="1" applyAlignment="1">
      <alignment horizontal="right" vertical="top" wrapText="1"/>
    </xf>
    <xf numFmtId="0" fontId="63" fillId="0" borderId="83" xfId="0" applyFont="1" applyBorder="1"/>
    <xf numFmtId="3" fontId="64" fillId="42" borderId="80" xfId="0" applyNumberFormat="1" applyFont="1" applyFill="1" applyBorder="1" applyAlignment="1">
      <alignment horizontal="right" vertical="top" wrapText="1"/>
    </xf>
    <xf numFmtId="0" fontId="75" fillId="24" borderId="17" xfId="0" applyFont="1" applyFill="1" applyBorder="1" applyAlignment="1">
      <alignment horizontal="center" vertical="center" wrapText="1"/>
    </xf>
    <xf numFmtId="0" fontId="76" fillId="36" borderId="25" xfId="0" applyFont="1" applyFill="1" applyBorder="1" applyAlignment="1">
      <alignment horizontal="center" vertical="center" wrapText="1"/>
    </xf>
    <xf numFmtId="0" fontId="76" fillId="36" borderId="28" xfId="0" applyFont="1" applyFill="1" applyBorder="1" applyAlignment="1">
      <alignment horizontal="center" vertical="center" wrapText="1"/>
    </xf>
    <xf numFmtId="0" fontId="76" fillId="36" borderId="29" xfId="0" applyFont="1" applyFill="1" applyBorder="1" applyAlignment="1">
      <alignment horizontal="center" vertical="center" wrapText="1"/>
    </xf>
    <xf numFmtId="0" fontId="76" fillId="38" borderId="25" xfId="0" applyFont="1" applyFill="1" applyBorder="1" applyAlignment="1">
      <alignment horizontal="center" vertical="center" wrapText="1"/>
    </xf>
    <xf numFmtId="0" fontId="76" fillId="38" borderId="28" xfId="0" applyFont="1" applyFill="1" applyBorder="1" applyAlignment="1">
      <alignment horizontal="center" vertical="center" wrapText="1"/>
    </xf>
    <xf numFmtId="0" fontId="77" fillId="39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4" borderId="25" xfId="0" applyFont="1" applyFill="1" applyBorder="1" applyAlignment="1">
      <alignment horizontal="center" wrapText="1"/>
    </xf>
    <xf numFmtId="0" fontId="61" fillId="24" borderId="28" xfId="0" applyFont="1" applyFill="1" applyBorder="1" applyAlignment="1">
      <alignment horizontal="center" wrapText="1"/>
    </xf>
    <xf numFmtId="0" fontId="61" fillId="24" borderId="29" xfId="0" applyFont="1" applyFill="1" applyBorder="1" applyAlignment="1">
      <alignment horizontal="center" wrapText="1"/>
    </xf>
    <xf numFmtId="0" fontId="78" fillId="0" borderId="0" xfId="0" applyFont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24" borderId="17" xfId="0" applyFont="1" applyFill="1" applyBorder="1" applyAlignment="1">
      <alignment horizontal="center" wrapText="1"/>
    </xf>
    <xf numFmtId="0" fontId="61" fillId="24" borderId="17" xfId="0" applyFont="1" applyFill="1" applyBorder="1" applyAlignment="1">
      <alignment horizontal="center" wrapText="1"/>
    </xf>
    <xf numFmtId="0" fontId="62" fillId="8" borderId="30" xfId="0" applyFont="1" applyFill="1" applyBorder="1" applyAlignment="1">
      <alignment horizontal="center" wrapText="1"/>
    </xf>
    <xf numFmtId="0" fontId="62" fillId="0" borderId="0" xfId="0" applyFont="1" applyBorder="1" applyAlignment="1">
      <alignment horizontal="center"/>
    </xf>
    <xf numFmtId="0" fontId="61" fillId="8" borderId="30" xfId="0" applyFont="1" applyFill="1" applyBorder="1" applyAlignment="1">
      <alignment horizontal="center" vertical="center" wrapText="1"/>
    </xf>
    <xf numFmtId="0" fontId="61" fillId="8" borderId="30" xfId="0" applyFont="1" applyFill="1" applyBorder="1" applyAlignment="1">
      <alignment horizontal="center" wrapText="1"/>
    </xf>
    <xf numFmtId="0" fontId="61" fillId="8" borderId="34" xfId="0" applyFont="1" applyFill="1" applyBorder="1" applyAlignment="1">
      <alignment horizontal="center" wrapText="1"/>
    </xf>
    <xf numFmtId="0" fontId="64" fillId="8" borderId="30" xfId="0" applyFont="1" applyFill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63" fillId="8" borderId="30" xfId="0" applyFont="1" applyFill="1" applyBorder="1" applyAlignment="1">
      <alignment horizontal="center" vertical="center" wrapText="1"/>
    </xf>
    <xf numFmtId="0" fontId="63" fillId="8" borderId="30" xfId="0" applyFont="1" applyFill="1" applyBorder="1" applyAlignment="1">
      <alignment horizontal="center" wrapText="1"/>
    </xf>
    <xf numFmtId="0" fontId="63" fillId="8" borderId="34" xfId="0" applyFont="1" applyFill="1" applyBorder="1" applyAlignment="1">
      <alignment horizontal="center" wrapText="1"/>
    </xf>
    <xf numFmtId="0" fontId="62" fillId="32" borderId="25" xfId="0" applyFont="1" applyFill="1" applyBorder="1" applyAlignment="1">
      <alignment horizontal="center" wrapText="1"/>
    </xf>
    <xf numFmtId="0" fontId="62" fillId="32" borderId="28" xfId="0" applyFont="1" applyFill="1" applyBorder="1" applyAlignment="1">
      <alignment horizontal="center" wrapText="1"/>
    </xf>
    <xf numFmtId="0" fontId="62" fillId="32" borderId="29" xfId="0" applyFont="1" applyFill="1" applyBorder="1" applyAlignment="1">
      <alignment horizontal="center" wrapText="1"/>
    </xf>
    <xf numFmtId="0" fontId="61" fillId="32" borderId="53" xfId="0" applyFont="1" applyFill="1" applyBorder="1" applyAlignment="1">
      <alignment horizontal="center" vertical="center" wrapText="1"/>
    </xf>
    <xf numFmtId="0" fontId="61" fillId="32" borderId="59" xfId="0" applyFont="1" applyFill="1" applyBorder="1" applyAlignment="1">
      <alignment horizontal="center" vertical="center" wrapText="1"/>
    </xf>
    <xf numFmtId="0" fontId="61" fillId="32" borderId="21" xfId="0" applyFont="1" applyFill="1" applyBorder="1" applyAlignment="1">
      <alignment horizontal="center" vertical="center" wrapText="1"/>
    </xf>
    <xf numFmtId="0" fontId="61" fillId="32" borderId="72" xfId="0" applyFont="1" applyFill="1" applyBorder="1" applyAlignment="1">
      <alignment horizontal="center" vertical="center" wrapText="1"/>
    </xf>
    <xf numFmtId="0" fontId="61" fillId="32" borderId="0" xfId="0" applyFont="1" applyFill="1" applyBorder="1" applyAlignment="1">
      <alignment horizontal="center" vertical="center" wrapText="1"/>
    </xf>
    <xf numFmtId="0" fontId="61" fillId="32" borderId="56" xfId="0" applyFont="1" applyFill="1" applyBorder="1" applyAlignment="1">
      <alignment horizontal="center" vertical="center" wrapText="1"/>
    </xf>
    <xf numFmtId="0" fontId="61" fillId="32" borderId="73" xfId="0" applyFont="1" applyFill="1" applyBorder="1" applyAlignment="1">
      <alignment horizontal="center" vertical="center" wrapText="1"/>
    </xf>
    <xf numFmtId="0" fontId="61" fillId="32" borderId="78" xfId="0" applyFont="1" applyFill="1" applyBorder="1" applyAlignment="1">
      <alignment horizontal="center" vertical="center" wrapText="1"/>
    </xf>
    <xf numFmtId="0" fontId="61" fillId="32" borderId="61" xfId="0" applyFont="1" applyFill="1" applyBorder="1" applyAlignment="1">
      <alignment horizontal="center" vertical="center" wrapText="1"/>
    </xf>
    <xf numFmtId="0" fontId="61" fillId="32" borderId="25" xfId="0" applyFont="1" applyFill="1" applyBorder="1" applyAlignment="1">
      <alignment horizontal="center" vertical="center" wrapText="1"/>
    </xf>
    <xf numFmtId="0" fontId="61" fillId="32" borderId="28" xfId="0" applyFont="1" applyFill="1" applyBorder="1" applyAlignment="1">
      <alignment horizontal="center" vertical="center" wrapText="1"/>
    </xf>
    <xf numFmtId="0" fontId="61" fillId="32" borderId="29" xfId="0" applyFont="1" applyFill="1" applyBorder="1" applyAlignment="1">
      <alignment horizontal="center" vertical="center" wrapText="1"/>
    </xf>
    <xf numFmtId="0" fontId="61" fillId="32" borderId="22" xfId="0" applyFont="1" applyFill="1" applyBorder="1" applyAlignment="1">
      <alignment horizontal="center" vertical="center" wrapText="1"/>
    </xf>
    <xf numFmtId="0" fontId="61" fillId="32" borderId="62" xfId="0" applyFont="1" applyFill="1" applyBorder="1" applyAlignment="1">
      <alignment horizontal="center" vertical="center" wrapText="1"/>
    </xf>
    <xf numFmtId="0" fontId="61" fillId="32" borderId="25" xfId="0" applyFont="1" applyFill="1" applyBorder="1" applyAlignment="1">
      <alignment horizontal="center" wrapText="1"/>
    </xf>
    <xf numFmtId="0" fontId="61" fillId="32" borderId="28" xfId="0" applyFont="1" applyFill="1" applyBorder="1" applyAlignment="1">
      <alignment horizontal="center" wrapText="1"/>
    </xf>
    <xf numFmtId="0" fontId="61" fillId="32" borderId="29" xfId="0" applyFont="1" applyFill="1" applyBorder="1" applyAlignment="1">
      <alignment horizontal="center" wrapText="1"/>
    </xf>
    <xf numFmtId="0" fontId="62" fillId="25" borderId="17" xfId="0" applyFont="1" applyFill="1" applyBorder="1" applyAlignment="1">
      <alignment horizontal="center" wrapText="1"/>
    </xf>
    <xf numFmtId="0" fontId="61" fillId="25" borderId="17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wrapText="1"/>
    </xf>
    <xf numFmtId="0" fontId="61" fillId="25" borderId="28" xfId="0" applyFont="1" applyFill="1" applyBorder="1" applyAlignment="1">
      <alignment horizontal="center" wrapText="1"/>
    </xf>
    <xf numFmtId="0" fontId="61" fillId="25" borderId="29" xfId="0" applyFont="1" applyFill="1" applyBorder="1" applyAlignment="1">
      <alignment horizontal="center" wrapText="1"/>
    </xf>
    <xf numFmtId="0" fontId="61" fillId="25" borderId="17" xfId="0" applyFont="1" applyFill="1" applyBorder="1" applyAlignment="1">
      <alignment horizontal="center" wrapText="1"/>
    </xf>
    <xf numFmtId="0" fontId="66" fillId="0" borderId="0" xfId="0" applyFont="1" applyFill="1" applyBorder="1" applyAlignment="1">
      <alignment horizontal="center"/>
    </xf>
    <xf numFmtId="0" fontId="62" fillId="24" borderId="47" xfId="246" applyFont="1" applyFill="1" applyBorder="1" applyAlignment="1">
      <alignment horizontal="center" wrapText="1"/>
    </xf>
    <xf numFmtId="0" fontId="62" fillId="24" borderId="48" xfId="246" applyFont="1" applyFill="1" applyBorder="1" applyAlignment="1">
      <alignment horizontal="center" wrapText="1"/>
    </xf>
    <xf numFmtId="0" fontId="62" fillId="0" borderId="0" xfId="246" applyFont="1" applyAlignment="1">
      <alignment horizontal="center"/>
    </xf>
    <xf numFmtId="0" fontId="61" fillId="24" borderId="39" xfId="246" applyFont="1" applyFill="1" applyBorder="1" applyAlignment="1">
      <alignment horizontal="center" vertical="center" wrapText="1"/>
    </xf>
    <xf numFmtId="0" fontId="61" fillId="24" borderId="40" xfId="246" applyFont="1" applyFill="1" applyBorder="1" applyAlignment="1">
      <alignment horizontal="center" vertical="center" wrapText="1"/>
    </xf>
    <xf numFmtId="0" fontId="61" fillId="24" borderId="26" xfId="246" applyFont="1" applyFill="1" applyBorder="1" applyAlignment="1">
      <alignment horizontal="center" vertical="center" wrapText="1"/>
    </xf>
    <xf numFmtId="0" fontId="61" fillId="24" borderId="17" xfId="246" applyFont="1" applyFill="1" applyBorder="1" applyAlignment="1">
      <alignment horizontal="center" vertical="center" wrapText="1"/>
    </xf>
    <xf numFmtId="0" fontId="61" fillId="24" borderId="41" xfId="246" applyFont="1" applyFill="1" applyBorder="1" applyAlignment="1">
      <alignment horizontal="center" vertical="center" wrapText="1"/>
    </xf>
    <xf numFmtId="0" fontId="61" fillId="24" borderId="42" xfId="246" applyFont="1" applyFill="1" applyBorder="1" applyAlignment="1">
      <alignment horizontal="center" vertical="center" wrapText="1"/>
    </xf>
    <xf numFmtId="0" fontId="61" fillId="24" borderId="46" xfId="246" applyFont="1" applyFill="1" applyBorder="1" applyAlignment="1">
      <alignment horizontal="center" wrapText="1"/>
    </xf>
    <xf numFmtId="0" fontId="61" fillId="24" borderId="28" xfId="246" applyFont="1" applyFill="1" applyBorder="1" applyAlignment="1">
      <alignment horizontal="center" wrapText="1"/>
    </xf>
    <xf numFmtId="0" fontId="61" fillId="24" borderId="29" xfId="246" applyFont="1" applyFill="1" applyBorder="1" applyAlignment="1">
      <alignment horizontal="center" wrapText="1"/>
    </xf>
    <xf numFmtId="0" fontId="61" fillId="24" borderId="26" xfId="246" applyFont="1" applyFill="1" applyBorder="1" applyAlignment="1">
      <alignment horizontal="center" wrapText="1"/>
    </xf>
    <xf numFmtId="0" fontId="61" fillId="24" borderId="17" xfId="246" applyFont="1" applyFill="1" applyBorder="1" applyAlignment="1">
      <alignment horizontal="center" wrapText="1"/>
    </xf>
    <xf numFmtId="0" fontId="61" fillId="24" borderId="25" xfId="0" applyFont="1" applyFill="1" applyBorder="1" applyAlignment="1">
      <alignment wrapText="1"/>
    </xf>
    <xf numFmtId="0" fontId="61" fillId="24" borderId="28" xfId="0" applyFont="1" applyFill="1" applyBorder="1" applyAlignment="1">
      <alignment wrapText="1"/>
    </xf>
    <xf numFmtId="0" fontId="61" fillId="24" borderId="29" xfId="0" applyFont="1" applyFill="1" applyBorder="1" applyAlignment="1">
      <alignment wrapText="1"/>
    </xf>
    <xf numFmtId="0" fontId="63" fillId="42" borderId="17" xfId="0" applyFont="1" applyFill="1" applyBorder="1" applyAlignment="1">
      <alignment horizontal="center" vertical="center" wrapText="1"/>
    </xf>
    <xf numFmtId="0" fontId="64" fillId="42" borderId="80" xfId="0" applyFont="1" applyFill="1" applyBorder="1" applyAlignment="1">
      <alignment horizontal="center" wrapText="1"/>
    </xf>
    <xf numFmtId="0" fontId="63" fillId="42" borderId="80" xfId="0" applyFont="1" applyFill="1" applyBorder="1" applyAlignment="1">
      <alignment horizontal="center" wrapText="1"/>
    </xf>
    <xf numFmtId="0" fontId="63" fillId="42" borderId="81" xfId="0" applyFont="1" applyFill="1" applyBorder="1" applyAlignment="1">
      <alignment horizontal="center" wrapText="1"/>
    </xf>
    <xf numFmtId="0" fontId="70" fillId="31" borderId="63" xfId="0" applyFont="1" applyFill="1" applyBorder="1" applyAlignment="1">
      <alignment horizontal="center" vertical="center" wrapText="1"/>
    </xf>
    <xf numFmtId="0" fontId="71" fillId="31" borderId="63" xfId="0" applyFont="1" applyFill="1" applyBorder="1" applyAlignment="1">
      <alignment horizontal="center" wrapText="1"/>
    </xf>
    <xf numFmtId="0" fontId="70" fillId="31" borderId="64" xfId="0" applyFont="1" applyFill="1" applyBorder="1" applyAlignment="1">
      <alignment horizontal="center" vertical="center" wrapText="1"/>
    </xf>
    <xf numFmtId="0" fontId="70" fillId="31" borderId="63" xfId="0" applyFont="1" applyFill="1" applyBorder="1" applyAlignment="1">
      <alignment horizontal="center" wrapText="1"/>
    </xf>
    <xf numFmtId="0" fontId="62" fillId="32" borderId="17" xfId="0" applyFont="1" applyFill="1" applyBorder="1" applyAlignment="1">
      <alignment horizontal="center" wrapText="1"/>
    </xf>
    <xf numFmtId="0" fontId="61" fillId="32" borderId="17" xfId="0" applyFont="1" applyFill="1" applyBorder="1" applyAlignment="1">
      <alignment horizontal="center" vertical="center" wrapText="1"/>
    </xf>
    <xf numFmtId="0" fontId="61" fillId="33" borderId="30" xfId="0" applyFont="1" applyFill="1" applyBorder="1" applyAlignment="1">
      <alignment horizontal="center" vertical="center" wrapText="1"/>
    </xf>
    <xf numFmtId="0" fontId="61" fillId="33" borderId="32" xfId="0" applyFont="1" applyFill="1" applyBorder="1" applyAlignment="1">
      <alignment horizontal="center" vertical="center" wrapText="1"/>
    </xf>
    <xf numFmtId="0" fontId="61" fillId="32" borderId="17" xfId="0" applyFont="1" applyFill="1" applyBorder="1" applyAlignment="1">
      <alignment horizontal="center" wrapText="1"/>
    </xf>
    <xf numFmtId="0" fontId="61" fillId="32" borderId="74" xfId="0" applyFont="1" applyFill="1" applyBorder="1" applyAlignment="1">
      <alignment horizontal="center" wrapText="1"/>
    </xf>
    <xf numFmtId="0" fontId="61" fillId="32" borderId="75" xfId="0" applyFont="1" applyFill="1" applyBorder="1" applyAlignment="1">
      <alignment horizontal="center" wrapText="1"/>
    </xf>
    <xf numFmtId="0" fontId="61" fillId="32" borderId="76" xfId="0" applyFont="1" applyFill="1" applyBorder="1" applyAlignment="1">
      <alignment horizontal="center" wrapText="1"/>
    </xf>
    <xf numFmtId="0" fontId="62" fillId="34" borderId="17" xfId="0" applyFont="1" applyFill="1" applyBorder="1" applyAlignment="1">
      <alignment horizontal="center" wrapText="1"/>
    </xf>
    <xf numFmtId="0" fontId="61" fillId="34" borderId="17" xfId="0" applyFont="1" applyFill="1" applyBorder="1" applyAlignment="1">
      <alignment horizontal="center" vertical="center" wrapText="1"/>
    </xf>
    <xf numFmtId="0" fontId="61" fillId="34" borderId="25" xfId="0" applyFont="1" applyFill="1" applyBorder="1" applyAlignment="1">
      <alignment horizontal="center" wrapText="1"/>
    </xf>
    <xf numFmtId="0" fontId="61" fillId="34" borderId="28" xfId="0" applyFont="1" applyFill="1" applyBorder="1" applyAlignment="1">
      <alignment horizontal="center" wrapText="1"/>
    </xf>
    <xf numFmtId="0" fontId="61" fillId="34" borderId="29" xfId="0" applyFont="1" applyFill="1" applyBorder="1" applyAlignment="1">
      <alignment horizontal="center" wrapText="1"/>
    </xf>
    <xf numFmtId="0" fontId="61" fillId="34" borderId="17" xfId="0" applyFont="1" applyFill="1" applyBorder="1" applyAlignment="1">
      <alignment horizontal="center" wrapText="1"/>
    </xf>
    <xf numFmtId="0" fontId="61" fillId="25" borderId="53" xfId="0" applyFont="1" applyFill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61" fillId="25" borderId="21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19" xfId="0" applyFont="1" applyFill="1" applyBorder="1" applyAlignment="1">
      <alignment horizontal="center" vertical="center" wrapText="1"/>
    </xf>
    <xf numFmtId="0" fontId="61" fillId="25" borderId="54" xfId="0" applyFont="1" applyFill="1" applyBorder="1" applyAlignment="1">
      <alignment horizontal="center" vertical="center" wrapText="1"/>
    </xf>
    <xf numFmtId="0" fontId="61" fillId="25" borderId="55" xfId="0" applyFont="1" applyFill="1" applyBorder="1" applyAlignment="1">
      <alignment horizontal="center" vertical="center" wrapText="1"/>
    </xf>
    <xf numFmtId="0" fontId="61" fillId="25" borderId="24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/>
    </xf>
    <xf numFmtId="0" fontId="61" fillId="25" borderId="28" xfId="0" applyFont="1" applyFill="1" applyBorder="1" applyAlignment="1">
      <alignment horizontal="center" vertical="center"/>
    </xf>
    <xf numFmtId="0" fontId="61" fillId="25" borderId="29" xfId="0" applyFont="1" applyFill="1" applyBorder="1" applyAlignment="1">
      <alignment horizontal="center" vertical="center"/>
    </xf>
    <xf numFmtId="0" fontId="61" fillId="25" borderId="22" xfId="0" applyFont="1" applyFill="1" applyBorder="1" applyAlignment="1">
      <alignment horizontal="center" vertical="center"/>
    </xf>
    <xf numFmtId="0" fontId="61" fillId="25" borderId="18" xfId="0" applyFont="1" applyFill="1" applyBorder="1" applyAlignment="1">
      <alignment horizontal="center" vertical="center"/>
    </xf>
    <xf numFmtId="0" fontId="61" fillId="25" borderId="22" xfId="0" applyFont="1" applyFill="1" applyBorder="1" applyAlignment="1">
      <alignment horizontal="center" vertical="center" wrapText="1"/>
    </xf>
    <xf numFmtId="0" fontId="61" fillId="25" borderId="18" xfId="0" applyFont="1" applyFill="1" applyBorder="1" applyAlignment="1">
      <alignment horizontal="center" vertical="center" wrapText="1"/>
    </xf>
    <xf numFmtId="0" fontId="61" fillId="0" borderId="0" xfId="0" applyFont="1" applyFill="1"/>
    <xf numFmtId="0" fontId="61" fillId="25" borderId="22" xfId="0" applyFont="1" applyFill="1" applyBorder="1" applyAlignment="1">
      <alignment horizontal="center" vertical="center" textRotation="255" wrapText="1"/>
    </xf>
    <xf numFmtId="0" fontId="61" fillId="25" borderId="23" xfId="0" applyFont="1" applyFill="1" applyBorder="1" applyAlignment="1">
      <alignment horizontal="center" vertical="center" textRotation="255" wrapText="1"/>
    </xf>
    <xf numFmtId="0" fontId="61" fillId="25" borderId="18" xfId="0" applyFont="1" applyFill="1" applyBorder="1" applyAlignment="1">
      <alignment horizontal="center" vertical="center" textRotation="255" wrapText="1"/>
    </xf>
    <xf numFmtId="0" fontId="61" fillId="25" borderId="23" xfId="0" applyFont="1" applyFill="1" applyBorder="1" applyAlignment="1">
      <alignment horizontal="center" vertical="center" wrapText="1"/>
    </xf>
    <xf numFmtId="0" fontId="73" fillId="31" borderId="63" xfId="0" applyFont="1" applyFill="1" applyBorder="1" applyAlignment="1">
      <alignment horizontal="center" vertical="center" wrapText="1"/>
    </xf>
    <xf numFmtId="0" fontId="73" fillId="31" borderId="63" xfId="0" applyFont="1" applyFill="1" applyBorder="1" applyAlignment="1">
      <alignment horizontal="right" vertical="center" wrapText="1"/>
    </xf>
    <xf numFmtId="0" fontId="73" fillId="31" borderId="63" xfId="0" applyFont="1" applyFill="1" applyBorder="1" applyAlignment="1">
      <alignment horizontal="center" wrapText="1"/>
    </xf>
    <xf numFmtId="0" fontId="73" fillId="31" borderId="66" xfId="0" applyFont="1" applyFill="1" applyBorder="1" applyAlignment="1">
      <alignment horizontal="center" wrapText="1"/>
    </xf>
    <xf numFmtId="0" fontId="74" fillId="31" borderId="63" xfId="0" applyFont="1" applyFill="1" applyBorder="1" applyAlignment="1">
      <alignment horizontal="center" wrapText="1"/>
    </xf>
    <xf numFmtId="0" fontId="63" fillId="32" borderId="30" xfId="0" applyFont="1" applyFill="1" applyBorder="1" applyAlignment="1">
      <alignment horizontal="center" vertical="center" wrapText="1"/>
    </xf>
    <xf numFmtId="0" fontId="64" fillId="35" borderId="17" xfId="0" applyFont="1" applyFill="1" applyBorder="1" applyAlignment="1">
      <alignment horizontal="center" wrapText="1"/>
    </xf>
    <xf numFmtId="0" fontId="63" fillId="35" borderId="17" xfId="0" applyFont="1" applyFill="1" applyBorder="1" applyAlignment="1">
      <alignment horizontal="center" vertical="center" wrapText="1"/>
    </xf>
    <xf numFmtId="0" fontId="63" fillId="35" borderId="17" xfId="0" applyFont="1" applyFill="1" applyBorder="1" applyAlignment="1">
      <alignment horizontal="center" wrapText="1"/>
    </xf>
    <xf numFmtId="0" fontId="63" fillId="35" borderId="25" xfId="0" applyFont="1" applyFill="1" applyBorder="1" applyAlignment="1">
      <alignment horizontal="center" wrapText="1"/>
    </xf>
    <xf numFmtId="1" fontId="69" fillId="30" borderId="80" xfId="234" applyNumberFormat="1" applyFont="1" applyFill="1" applyBorder="1" applyAlignment="1">
      <alignment horizontal="center" vertical="center"/>
    </xf>
    <xf numFmtId="3" fontId="61" fillId="0" borderId="80" xfId="401" applyNumberFormat="1" applyFont="1" applyBorder="1" applyAlignment="1">
      <alignment horizontal="right" vertical="top" wrapText="1"/>
    </xf>
    <xf numFmtId="0" fontId="61" fillId="0" borderId="80" xfId="401" applyFont="1" applyBorder="1"/>
    <xf numFmtId="1" fontId="69" fillId="30" borderId="80" xfId="234" applyNumberFormat="1" applyFont="1" applyFill="1" applyBorder="1" applyAlignment="1">
      <alignment horizontal="center" vertical="center"/>
    </xf>
    <xf numFmtId="0" fontId="7" fillId="29" borderId="80" xfId="234" applyFont="1" applyFill="1" applyBorder="1" applyAlignment="1">
      <alignment vertical="top" wrapText="1"/>
    </xf>
    <xf numFmtId="1" fontId="7" fillId="30" borderId="80" xfId="234" applyNumberFormat="1" applyFont="1" applyFill="1" applyBorder="1" applyAlignment="1">
      <alignment horizontal="center" vertical="center"/>
    </xf>
    <xf numFmtId="1" fontId="7" fillId="30" borderId="80" xfId="234" applyNumberFormat="1" applyFont="1" applyFill="1" applyBorder="1" applyAlignment="1">
      <alignment horizontal="right" vertical="center"/>
    </xf>
    <xf numFmtId="0" fontId="0" fillId="0" borderId="84" xfId="0" applyBorder="1"/>
    <xf numFmtId="0" fontId="0" fillId="0" borderId="37" xfId="0" applyBorder="1"/>
    <xf numFmtId="3" fontId="61" fillId="0" borderId="80" xfId="401" applyNumberFormat="1" applyFont="1" applyBorder="1" applyAlignment="1">
      <alignment horizontal="right" vertical="top" wrapText="1"/>
    </xf>
    <xf numFmtId="0" fontId="61" fillId="0" borderId="80" xfId="401" applyFont="1" applyBorder="1"/>
    <xf numFmtId="1" fontId="69" fillId="30" borderId="80" xfId="234" applyNumberFormat="1" applyFont="1" applyFill="1" applyBorder="1" applyAlignment="1">
      <alignment horizontal="center" vertical="center"/>
    </xf>
    <xf numFmtId="0" fontId="7" fillId="29" borderId="80" xfId="234" applyFont="1" applyFill="1" applyBorder="1" applyAlignment="1">
      <alignment vertical="top" wrapText="1"/>
    </xf>
    <xf numFmtId="1" fontId="7" fillId="30" borderId="80" xfId="234" applyNumberFormat="1" applyFont="1" applyFill="1" applyBorder="1" applyAlignment="1">
      <alignment horizontal="center" vertical="center"/>
    </xf>
    <xf numFmtId="3" fontId="61" fillId="0" borderId="80" xfId="401" applyNumberFormat="1" applyFont="1" applyBorder="1" applyAlignment="1">
      <alignment horizontal="right" vertical="top" wrapText="1"/>
    </xf>
    <xf numFmtId="0" fontId="61" fillId="0" borderId="80" xfId="401" applyFont="1" applyBorder="1"/>
    <xf numFmtId="1" fontId="69" fillId="30" borderId="80" xfId="234" applyNumberFormat="1" applyFont="1" applyFill="1" applyBorder="1" applyAlignment="1">
      <alignment horizontal="center" vertical="center"/>
    </xf>
    <xf numFmtId="0" fontId="7" fillId="29" borderId="80" xfId="234" applyFont="1" applyFill="1" applyBorder="1" applyAlignment="1">
      <alignment vertical="top" wrapText="1"/>
    </xf>
    <xf numFmtId="1" fontId="7" fillId="30" borderId="80" xfId="234" applyNumberFormat="1" applyFont="1" applyFill="1" applyBorder="1" applyAlignment="1">
      <alignment horizontal="center" vertical="center"/>
    </xf>
    <xf numFmtId="3" fontId="63" fillId="0" borderId="85" xfId="0" applyNumberFormat="1" applyFont="1" applyBorder="1" applyAlignment="1">
      <alignment horizontal="right" vertical="top" wrapText="1"/>
    </xf>
    <xf numFmtId="0" fontId="61" fillId="0" borderId="86" xfId="0" applyNumberFormat="1" applyFont="1" applyBorder="1" applyAlignment="1">
      <alignment horizontal="right" vertical="top" wrapText="1"/>
    </xf>
    <xf numFmtId="0" fontId="61" fillId="0" borderId="87" xfId="0" applyNumberFormat="1" applyFont="1" applyBorder="1" applyAlignment="1">
      <alignment horizontal="right" vertical="top" wrapText="1"/>
    </xf>
    <xf numFmtId="0" fontId="68" fillId="0" borderId="87" xfId="0" applyNumberFormat="1" applyFont="1" applyBorder="1"/>
    <xf numFmtId="0" fontId="61" fillId="0" borderId="87" xfId="0" applyNumberFormat="1" applyFont="1" applyBorder="1"/>
    <xf numFmtId="0" fontId="68" fillId="0" borderId="18" xfId="0" applyNumberFormat="1" applyFont="1" applyBorder="1"/>
    <xf numFmtId="0" fontId="61" fillId="0" borderId="85" xfId="0" applyNumberFormat="1" applyFont="1" applyBorder="1" applyAlignment="1">
      <alignment horizontal="right" vertical="top" wrapText="1"/>
    </xf>
    <xf numFmtId="3" fontId="63" fillId="0" borderId="62" xfId="0" applyNumberFormat="1" applyFont="1" applyBorder="1" applyAlignment="1">
      <alignment horizontal="right" vertical="top" wrapText="1"/>
    </xf>
    <xf numFmtId="0" fontId="63" fillId="0" borderId="62" xfId="0" applyFont="1" applyBorder="1"/>
    <xf numFmtId="0" fontId="63" fillId="0" borderId="85" xfId="0" applyFont="1" applyBorder="1"/>
  </cellXfs>
  <cellStyles count="40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cel Built-in Normal" xfId="384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" xfId="397"/>
    <cellStyle name="Heading 1" xfId="204"/>
    <cellStyle name="Heading 2" xfId="205"/>
    <cellStyle name="Heading 3" xfId="206"/>
    <cellStyle name="Heading 4" xfId="207"/>
    <cellStyle name="Heading1" xfId="398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96"/>
    <cellStyle name="Normal 17" xfId="401"/>
    <cellStyle name="Normal 2" xfId="233"/>
    <cellStyle name="Normal 2 10" xfId="386"/>
    <cellStyle name="Normal 2 11" xfId="390"/>
    <cellStyle name="Normal 2 12" xfId="39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7"/>
    <cellStyle name="Normal 2 9" xfId="385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8"/>
    <cellStyle name="Porcentagem 2 5" xfId="391"/>
    <cellStyle name="Porcentagem 2 6" xfId="39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esult" xfId="399"/>
    <cellStyle name="Result2" xfId="400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Separador de milhares_01 - Cargos por Classe Padrao - Dados 2004" xfId="383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9"/>
    <cellStyle name="Vírgula 2 4" xfId="392"/>
    <cellStyle name="Vírgula 2 5" xfId="39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72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73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45" customHeight="1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1:14" ht="30" customHeight="1">
      <c r="B6" s="256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5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6.25" customHeight="1">
      <c r="B9" s="433"/>
      <c r="C9" s="433"/>
      <c r="D9" s="433"/>
      <c r="E9" s="433"/>
      <c r="F9" s="7" t="s">
        <v>16</v>
      </c>
      <c r="G9" s="7" t="s">
        <v>17</v>
      </c>
      <c r="H9" s="7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242"/>
      <c r="C10" s="223"/>
      <c r="D10" s="224"/>
      <c r="E10" s="225">
        <v>13</v>
      </c>
      <c r="F10" s="226">
        <f>SUM('TST:TRT24'!F10)</f>
        <v>6194</v>
      </c>
      <c r="G10" s="226">
        <f>SUM('TST:TRT24'!G10)</f>
        <v>126</v>
      </c>
      <c r="H10" s="226">
        <f>F10+G10</f>
        <v>6320</v>
      </c>
      <c r="I10" s="226">
        <f>SUM('TST:TRT24'!I10)</f>
        <v>15</v>
      </c>
      <c r="J10" s="226">
        <f>H10+I10</f>
        <v>6335</v>
      </c>
      <c r="K10" s="227">
        <f>SUM('TST:TRT24'!K10)</f>
        <v>5649</v>
      </c>
      <c r="L10" s="227">
        <f>SUM('TST:TRT24'!L10)</f>
        <v>1140</v>
      </c>
      <c r="M10" s="228">
        <f>K10+L10</f>
        <v>6789</v>
      </c>
      <c r="N10" s="227">
        <f>SUM('TST:TRT24'!N10)</f>
        <v>1395</v>
      </c>
    </row>
    <row r="11" spans="1:14">
      <c r="A11" s="3"/>
      <c r="B11" s="243" t="s">
        <v>1</v>
      </c>
      <c r="C11" s="229" t="s">
        <v>0</v>
      </c>
      <c r="D11" s="224"/>
      <c r="E11" s="225">
        <v>12</v>
      </c>
      <c r="F11" s="226">
        <f>SUM('TST:TRT24'!F11)</f>
        <v>200</v>
      </c>
      <c r="G11" s="226">
        <f>SUM('TST:TRT24'!G11)</f>
        <v>0</v>
      </c>
      <c r="H11" s="226">
        <f t="shared" ref="H11:H22" si="0">F11+G11</f>
        <v>200</v>
      </c>
      <c r="I11" s="226">
        <f>SUM('TST:TRT24'!I11)</f>
        <v>0</v>
      </c>
      <c r="J11" s="226">
        <f t="shared" ref="J11:J50" si="1">H11+I11</f>
        <v>200</v>
      </c>
      <c r="K11" s="227">
        <f>SUM('TST:TRT24'!K11)</f>
        <v>33</v>
      </c>
      <c r="L11" s="227">
        <f>SUM('TST:TRT24'!L11)</f>
        <v>18</v>
      </c>
      <c r="M11" s="228">
        <f t="shared" ref="M11:M22" si="2">K11+L11</f>
        <v>51</v>
      </c>
      <c r="N11" s="227">
        <f>SUM('TST:TRT24'!N11)</f>
        <v>23</v>
      </c>
    </row>
    <row r="12" spans="1:14">
      <c r="A12" s="3"/>
      <c r="B12" s="243" t="s">
        <v>2</v>
      </c>
      <c r="C12" s="230"/>
      <c r="D12" s="231" t="s">
        <v>6</v>
      </c>
      <c r="E12" s="225">
        <v>11</v>
      </c>
      <c r="F12" s="226">
        <f>SUM('TST:TRT24'!F12)</f>
        <v>896</v>
      </c>
      <c r="G12" s="226">
        <f>SUM('TST:TRT24'!G12)</f>
        <v>6</v>
      </c>
      <c r="H12" s="226">
        <f t="shared" si="0"/>
        <v>902</v>
      </c>
      <c r="I12" s="226">
        <f>SUM('TST:TRT24'!I12)</f>
        <v>0</v>
      </c>
      <c r="J12" s="226">
        <f t="shared" si="1"/>
        <v>902</v>
      </c>
      <c r="K12" s="227">
        <f>SUM('TST:TRT24'!K12)</f>
        <v>23</v>
      </c>
      <c r="L12" s="227">
        <f>SUM('TST:TRT24'!L12)</f>
        <v>7</v>
      </c>
      <c r="M12" s="228">
        <f t="shared" si="2"/>
        <v>30</v>
      </c>
      <c r="N12" s="227">
        <f>SUM('TST:TRT24'!N12)</f>
        <v>6</v>
      </c>
    </row>
    <row r="13" spans="1:14">
      <c r="A13" s="3"/>
      <c r="B13" s="243" t="s">
        <v>1</v>
      </c>
      <c r="C13" s="229"/>
      <c r="D13" s="231" t="s">
        <v>10</v>
      </c>
      <c r="E13" s="225">
        <v>10</v>
      </c>
      <c r="F13" s="226">
        <f>SUM('TST:TRT24'!F13)</f>
        <v>784</v>
      </c>
      <c r="G13" s="226">
        <f>SUM('TST:TRT24'!G13)</f>
        <v>7</v>
      </c>
      <c r="H13" s="226">
        <f t="shared" si="0"/>
        <v>791</v>
      </c>
      <c r="I13" s="226">
        <f>SUM('TST:TRT24'!I13)</f>
        <v>0</v>
      </c>
      <c r="J13" s="226">
        <f t="shared" si="1"/>
        <v>791</v>
      </c>
      <c r="K13" s="227">
        <f>SUM('TST:TRT24'!K13)</f>
        <v>19</v>
      </c>
      <c r="L13" s="227">
        <f>SUM('TST:TRT24'!L13)</f>
        <v>6</v>
      </c>
      <c r="M13" s="228">
        <f t="shared" si="2"/>
        <v>25</v>
      </c>
      <c r="N13" s="227">
        <f>SUM('TST:TRT24'!N13)</f>
        <v>6</v>
      </c>
    </row>
    <row r="14" spans="1:14">
      <c r="A14" s="3"/>
      <c r="B14" s="243" t="s">
        <v>3</v>
      </c>
      <c r="C14" s="229"/>
      <c r="D14" s="231" t="s">
        <v>25</v>
      </c>
      <c r="E14" s="225">
        <v>9</v>
      </c>
      <c r="F14" s="226">
        <f>SUM('TST:TRT24'!F14)</f>
        <v>462</v>
      </c>
      <c r="G14" s="226">
        <f>SUM('TST:TRT24'!G14)</f>
        <v>6</v>
      </c>
      <c r="H14" s="226">
        <f t="shared" si="0"/>
        <v>468</v>
      </c>
      <c r="I14" s="226">
        <f>SUM('TST:TRT24'!I14)</f>
        <v>0</v>
      </c>
      <c r="J14" s="226">
        <f t="shared" si="1"/>
        <v>468</v>
      </c>
      <c r="K14" s="227">
        <f>SUM('TST:TRT24'!K14)</f>
        <v>9</v>
      </c>
      <c r="L14" s="227">
        <f>SUM('TST:TRT24'!L14)</f>
        <v>4</v>
      </c>
      <c r="M14" s="228">
        <f t="shared" si="2"/>
        <v>13</v>
      </c>
      <c r="N14" s="227">
        <f>SUM('TST:TRT24'!N14)</f>
        <v>7</v>
      </c>
    </row>
    <row r="15" spans="1:14">
      <c r="A15" s="3"/>
      <c r="B15" s="243" t="s">
        <v>4</v>
      </c>
      <c r="C15" s="229" t="s">
        <v>5</v>
      </c>
      <c r="D15" s="231" t="s">
        <v>22</v>
      </c>
      <c r="E15" s="225">
        <v>8</v>
      </c>
      <c r="F15" s="226">
        <f>SUM('TST:TRT24'!F15)</f>
        <v>341</v>
      </c>
      <c r="G15" s="226">
        <f>SUM('TST:TRT24'!G15)</f>
        <v>7</v>
      </c>
      <c r="H15" s="226">
        <f t="shared" si="0"/>
        <v>348</v>
      </c>
      <c r="I15" s="226">
        <f>SUM('TST:TRT24'!I15)</f>
        <v>0</v>
      </c>
      <c r="J15" s="226">
        <f t="shared" si="1"/>
        <v>348</v>
      </c>
      <c r="K15" s="227">
        <f>SUM('TST:TRT24'!K15)</f>
        <v>18</v>
      </c>
      <c r="L15" s="227">
        <f>SUM('TST:TRT24'!L15)</f>
        <v>3</v>
      </c>
      <c r="M15" s="228">
        <f t="shared" si="2"/>
        <v>21</v>
      </c>
      <c r="N15" s="227">
        <f>SUM('TST:TRT24'!N15)</f>
        <v>3</v>
      </c>
    </row>
    <row r="16" spans="1:14">
      <c r="A16" s="3"/>
      <c r="B16" s="243" t="s">
        <v>6</v>
      </c>
      <c r="C16" s="229"/>
      <c r="D16" s="231" t="s">
        <v>12</v>
      </c>
      <c r="E16" s="225">
        <v>7</v>
      </c>
      <c r="F16" s="226">
        <f>SUM('TST:TRT24'!F16)</f>
        <v>755</v>
      </c>
      <c r="G16" s="226">
        <f>SUM('TST:TRT24'!G16)</f>
        <v>18</v>
      </c>
      <c r="H16" s="226">
        <f t="shared" si="0"/>
        <v>773</v>
      </c>
      <c r="I16" s="226">
        <f>SUM('TST:TRT24'!I16)</f>
        <v>0</v>
      </c>
      <c r="J16" s="226">
        <f t="shared" si="1"/>
        <v>773</v>
      </c>
      <c r="K16" s="227">
        <f>SUM('TST:TRT24'!K16)</f>
        <v>11</v>
      </c>
      <c r="L16" s="227">
        <f>SUM('TST:TRT24'!L16)</f>
        <v>6</v>
      </c>
      <c r="M16" s="228">
        <f t="shared" si="2"/>
        <v>17</v>
      </c>
      <c r="N16" s="227">
        <f>SUM('TST:TRT24'!N16)</f>
        <v>14</v>
      </c>
    </row>
    <row r="17" spans="1:14">
      <c r="A17" s="3"/>
      <c r="B17" s="243" t="s">
        <v>7</v>
      </c>
      <c r="C17" s="230"/>
      <c r="D17" s="231" t="s">
        <v>4</v>
      </c>
      <c r="E17" s="225">
        <v>6</v>
      </c>
      <c r="F17" s="226">
        <f>SUM('TST:TRT24'!F17)</f>
        <v>964</v>
      </c>
      <c r="G17" s="226">
        <f>SUM('TST:TRT24'!G17)</f>
        <v>30</v>
      </c>
      <c r="H17" s="226">
        <f t="shared" si="0"/>
        <v>994</v>
      </c>
      <c r="I17" s="226">
        <f>SUM('TST:TRT24'!I17)</f>
        <v>0</v>
      </c>
      <c r="J17" s="226">
        <f t="shared" si="1"/>
        <v>994</v>
      </c>
      <c r="K17" s="227">
        <f>SUM('TST:TRT24'!K17)</f>
        <v>12</v>
      </c>
      <c r="L17" s="227">
        <f>SUM('TST:TRT24'!L17)</f>
        <v>6</v>
      </c>
      <c r="M17" s="228">
        <f t="shared" si="2"/>
        <v>18</v>
      </c>
      <c r="N17" s="227">
        <f>SUM('TST:TRT24'!N17)</f>
        <v>7</v>
      </c>
    </row>
    <row r="18" spans="1:14">
      <c r="A18" s="3"/>
      <c r="B18" s="243" t="s">
        <v>1</v>
      </c>
      <c r="C18" s="229"/>
      <c r="D18" s="231" t="s">
        <v>9</v>
      </c>
      <c r="E18" s="225">
        <v>5</v>
      </c>
      <c r="F18" s="226">
        <f>SUM('TST:TRT24'!F18)</f>
        <v>1103</v>
      </c>
      <c r="G18" s="226">
        <f>SUM('TST:TRT24'!G18)</f>
        <v>29</v>
      </c>
      <c r="H18" s="226">
        <f t="shared" si="0"/>
        <v>1132</v>
      </c>
      <c r="I18" s="226">
        <f>SUM('TST:TRT24'!I18)</f>
        <v>0</v>
      </c>
      <c r="J18" s="226">
        <f t="shared" si="1"/>
        <v>1132</v>
      </c>
      <c r="K18" s="227">
        <f>SUM('TST:TRT24'!K18)</f>
        <v>8</v>
      </c>
      <c r="L18" s="227">
        <f>SUM('TST:TRT24'!L18)</f>
        <v>4</v>
      </c>
      <c r="M18" s="228">
        <f t="shared" si="2"/>
        <v>12</v>
      </c>
      <c r="N18" s="227">
        <f>SUM('TST:TRT24'!N18)</f>
        <v>5</v>
      </c>
    </row>
    <row r="19" spans="1:14">
      <c r="A19" s="3"/>
      <c r="B19" s="243"/>
      <c r="C19" s="229"/>
      <c r="D19" s="231" t="s">
        <v>12</v>
      </c>
      <c r="E19" s="225">
        <v>4</v>
      </c>
      <c r="F19" s="226">
        <f>SUM('TST:TRT24'!F19)</f>
        <v>1563</v>
      </c>
      <c r="G19" s="226">
        <f>SUM('TST:TRT24'!G19)</f>
        <v>30</v>
      </c>
      <c r="H19" s="226">
        <f t="shared" si="0"/>
        <v>1593</v>
      </c>
      <c r="I19" s="226">
        <f>SUM('TST:TRT24'!I19)</f>
        <v>0</v>
      </c>
      <c r="J19" s="226">
        <f t="shared" si="1"/>
        <v>1593</v>
      </c>
      <c r="K19" s="227">
        <f>SUM('TST:TRT24'!K19)</f>
        <v>9</v>
      </c>
      <c r="L19" s="227">
        <f>SUM('TST:TRT24'!L19)</f>
        <v>9</v>
      </c>
      <c r="M19" s="228">
        <f t="shared" si="2"/>
        <v>18</v>
      </c>
      <c r="N19" s="227">
        <f>SUM('TST:TRT24'!N19)</f>
        <v>10</v>
      </c>
    </row>
    <row r="20" spans="1:14">
      <c r="A20" s="3"/>
      <c r="B20" s="243"/>
      <c r="C20" s="229" t="s">
        <v>1</v>
      </c>
      <c r="D20" s="224"/>
      <c r="E20" s="225">
        <v>3</v>
      </c>
      <c r="F20" s="226">
        <f>SUM('TST:TRT24'!F20)</f>
        <v>56</v>
      </c>
      <c r="G20" s="226">
        <f>SUM('TST:TRT24'!G20)</f>
        <v>1082</v>
      </c>
      <c r="H20" s="226">
        <f t="shared" si="0"/>
        <v>1138</v>
      </c>
      <c r="I20" s="226">
        <f>SUM('TST:TRT24'!I20)</f>
        <v>0</v>
      </c>
      <c r="J20" s="226">
        <f t="shared" si="1"/>
        <v>1138</v>
      </c>
      <c r="K20" s="227">
        <f>SUM('TST:TRT24'!K20)</f>
        <v>3</v>
      </c>
      <c r="L20" s="227">
        <f>SUM('TST:TRT24'!L20)</f>
        <v>5</v>
      </c>
      <c r="M20" s="228">
        <f t="shared" si="2"/>
        <v>8</v>
      </c>
      <c r="N20" s="227">
        <f>SUM('TST:TRT24'!N20)</f>
        <v>4</v>
      </c>
    </row>
    <row r="21" spans="1:14">
      <c r="A21" s="3"/>
      <c r="B21" s="243"/>
      <c r="C21" s="229"/>
      <c r="D21" s="224"/>
      <c r="E21" s="225">
        <v>2</v>
      </c>
      <c r="F21" s="226">
        <f>SUM('TST:TRT24'!F21)</f>
        <v>10</v>
      </c>
      <c r="G21" s="226">
        <f>SUM('TST:TRT24'!G21)</f>
        <v>976</v>
      </c>
      <c r="H21" s="226">
        <f t="shared" si="0"/>
        <v>986</v>
      </c>
      <c r="I21" s="226">
        <f>SUM('TST:TRT24'!I21)</f>
        <v>0</v>
      </c>
      <c r="J21" s="226">
        <f t="shared" si="1"/>
        <v>986</v>
      </c>
      <c r="K21" s="227">
        <f>SUM('TST:TRT24'!K21)</f>
        <v>3</v>
      </c>
      <c r="L21" s="227">
        <f>SUM('TST:TRT24'!L21)</f>
        <v>2</v>
      </c>
      <c r="M21" s="228">
        <f t="shared" si="2"/>
        <v>5</v>
      </c>
      <c r="N21" s="227">
        <f>SUM('TST:TRT24'!N21)</f>
        <v>3</v>
      </c>
    </row>
    <row r="22" spans="1:14">
      <c r="A22" s="3"/>
      <c r="B22" s="244"/>
      <c r="C22" s="230"/>
      <c r="D22" s="224"/>
      <c r="E22" s="222">
        <v>1</v>
      </c>
      <c r="F22" s="226">
        <f>SUM('TST:TRT24'!F22)</f>
        <v>0</v>
      </c>
      <c r="G22" s="226">
        <f>SUM('TST:TRT24'!G22)</f>
        <v>998</v>
      </c>
      <c r="H22" s="226">
        <f t="shared" si="0"/>
        <v>998</v>
      </c>
      <c r="I22" s="226">
        <f>SUM('TST:TRT24'!I22)</f>
        <v>221</v>
      </c>
      <c r="J22" s="226">
        <f t="shared" si="1"/>
        <v>1219</v>
      </c>
      <c r="K22" s="227">
        <f>SUM('TST:TRT24'!K22)</f>
        <v>5</v>
      </c>
      <c r="L22" s="227">
        <f>SUM('TST:TRT24'!L22)</f>
        <v>3</v>
      </c>
      <c r="M22" s="228">
        <f t="shared" si="2"/>
        <v>8</v>
      </c>
      <c r="N22" s="227">
        <f>SUM('TST:TRT24'!N22)</f>
        <v>4</v>
      </c>
    </row>
    <row r="23" spans="1:14" ht="16.5" customHeight="1">
      <c r="A23" s="3"/>
      <c r="B23" s="427" t="s">
        <v>18</v>
      </c>
      <c r="C23" s="428"/>
      <c r="D23" s="428"/>
      <c r="E23" s="429"/>
      <c r="F23" s="249">
        <f t="shared" ref="F23:N23" si="3">SUM(F10:F22)</f>
        <v>13328</v>
      </c>
      <c r="G23" s="249">
        <f t="shared" si="3"/>
        <v>3315</v>
      </c>
      <c r="H23" s="250">
        <f t="shared" si="3"/>
        <v>16643</v>
      </c>
      <c r="I23" s="249">
        <f t="shared" si="3"/>
        <v>236</v>
      </c>
      <c r="J23" s="250">
        <f t="shared" si="3"/>
        <v>16879</v>
      </c>
      <c r="K23" s="251">
        <f t="shared" si="3"/>
        <v>5802</v>
      </c>
      <c r="L23" s="251">
        <f t="shared" si="3"/>
        <v>1213</v>
      </c>
      <c r="M23" s="249">
        <f t="shared" si="3"/>
        <v>7015</v>
      </c>
      <c r="N23" s="249">
        <f t="shared" si="3"/>
        <v>1487</v>
      </c>
    </row>
    <row r="24" spans="1:14">
      <c r="A24" s="3"/>
      <c r="B24" s="214"/>
      <c r="C24" s="216"/>
      <c r="D24" s="217"/>
      <c r="E24" s="218">
        <v>13</v>
      </c>
      <c r="F24" s="213">
        <f>SUM('TST:TRT24'!F24)</f>
        <v>13242</v>
      </c>
      <c r="G24" s="213">
        <f>SUM('TST:TRT24'!G24)</f>
        <v>930</v>
      </c>
      <c r="H24" s="213">
        <f>F24+G24</f>
        <v>14172</v>
      </c>
      <c r="I24" s="213">
        <f>SUM('TST:TRT24'!I24)</f>
        <v>25</v>
      </c>
      <c r="J24" s="213">
        <f t="shared" si="1"/>
        <v>14197</v>
      </c>
      <c r="K24" s="219">
        <f>SUM('TST:TRT24'!K24)</f>
        <v>5293</v>
      </c>
      <c r="L24" s="219">
        <f>SUM('TST:TRT24'!L24)</f>
        <v>1058</v>
      </c>
      <c r="M24" s="219">
        <f>K24+L24</f>
        <v>6351</v>
      </c>
      <c r="N24" s="219">
        <f>SUM('TST:TRT24'!N24)</f>
        <v>1445</v>
      </c>
    </row>
    <row r="25" spans="1:14">
      <c r="A25" s="3"/>
      <c r="B25" s="214"/>
      <c r="C25" s="216" t="s">
        <v>0</v>
      </c>
      <c r="D25" s="217"/>
      <c r="E25" s="220">
        <v>12</v>
      </c>
      <c r="F25" s="213">
        <f>SUM('TST:TRT24'!F25)</f>
        <v>280</v>
      </c>
      <c r="G25" s="213">
        <f>SUM('TST:TRT24'!G25)</f>
        <v>11</v>
      </c>
      <c r="H25" s="213">
        <f t="shared" ref="H25:H50" si="4">F25+G25</f>
        <v>291</v>
      </c>
      <c r="I25" s="213">
        <f>SUM('TST:TRT24'!I25)</f>
        <v>0</v>
      </c>
      <c r="J25" s="213">
        <f t="shared" si="1"/>
        <v>291</v>
      </c>
      <c r="K25" s="219">
        <f>SUM('TST:TRT24'!K25)</f>
        <v>18</v>
      </c>
      <c r="L25" s="219">
        <f>SUM('TST:TRT24'!L25)</f>
        <v>10</v>
      </c>
      <c r="M25" s="219">
        <f t="shared" ref="M25:M36" si="5">K25+L25</f>
        <v>28</v>
      </c>
      <c r="N25" s="219">
        <f>SUM('TST:TRT24'!N25)</f>
        <v>17</v>
      </c>
    </row>
    <row r="26" spans="1:14">
      <c r="A26" s="3"/>
      <c r="B26" s="214" t="s">
        <v>7</v>
      </c>
      <c r="C26" s="218"/>
      <c r="D26" s="217"/>
      <c r="E26" s="220">
        <v>11</v>
      </c>
      <c r="F26" s="213">
        <f>SUM('TST:TRT24'!F26)</f>
        <v>1181</v>
      </c>
      <c r="G26" s="213">
        <f>SUM('TST:TRT24'!G26)</f>
        <v>33</v>
      </c>
      <c r="H26" s="213">
        <f t="shared" si="4"/>
        <v>1214</v>
      </c>
      <c r="I26" s="213">
        <f>SUM('TST:TRT24'!I26)</f>
        <v>0</v>
      </c>
      <c r="J26" s="213">
        <f t="shared" si="1"/>
        <v>1214</v>
      </c>
      <c r="K26" s="219">
        <f>SUM('TST:TRT24'!K26)</f>
        <v>15</v>
      </c>
      <c r="L26" s="219">
        <f>SUM('TST:TRT24'!L26)</f>
        <v>12</v>
      </c>
      <c r="M26" s="219">
        <f t="shared" si="5"/>
        <v>27</v>
      </c>
      <c r="N26" s="219">
        <f>SUM('TST:TRT24'!N26)</f>
        <v>18</v>
      </c>
    </row>
    <row r="27" spans="1:14">
      <c r="A27" s="3"/>
      <c r="B27" s="214" t="s">
        <v>8</v>
      </c>
      <c r="C27" s="216"/>
      <c r="D27" s="217" t="s">
        <v>26</v>
      </c>
      <c r="E27" s="220">
        <v>10</v>
      </c>
      <c r="F27" s="213">
        <f>SUM('TST:TRT24'!F27)</f>
        <v>1121</v>
      </c>
      <c r="G27" s="213">
        <f>SUM('TST:TRT24'!G27)</f>
        <v>37</v>
      </c>
      <c r="H27" s="213">
        <f t="shared" si="4"/>
        <v>1158</v>
      </c>
      <c r="I27" s="213">
        <f>SUM('TST:TRT24'!I27)</f>
        <v>0</v>
      </c>
      <c r="J27" s="213">
        <f t="shared" si="1"/>
        <v>1158</v>
      </c>
      <c r="K27" s="219">
        <f>SUM('TST:TRT24'!K27)</f>
        <v>17</v>
      </c>
      <c r="L27" s="219">
        <f>SUM('TST:TRT24'!L27)</f>
        <v>11</v>
      </c>
      <c r="M27" s="219">
        <f t="shared" si="5"/>
        <v>28</v>
      </c>
      <c r="N27" s="219">
        <f>SUM('TST:TRT24'!N27)</f>
        <v>19</v>
      </c>
    </row>
    <row r="28" spans="1:14">
      <c r="A28" s="3"/>
      <c r="B28" s="214" t="s">
        <v>0</v>
      </c>
      <c r="C28" s="216"/>
      <c r="D28" s="217" t="s">
        <v>8</v>
      </c>
      <c r="E28" s="220">
        <v>9</v>
      </c>
      <c r="F28" s="213">
        <f>SUM('TST:TRT24'!F28)</f>
        <v>885</v>
      </c>
      <c r="G28" s="213">
        <f>SUM('TST:TRT24'!G28)</f>
        <v>19</v>
      </c>
      <c r="H28" s="213">
        <f t="shared" si="4"/>
        <v>904</v>
      </c>
      <c r="I28" s="213">
        <f>SUM('TST:TRT24'!I28)</f>
        <v>0</v>
      </c>
      <c r="J28" s="213">
        <f t="shared" si="1"/>
        <v>904</v>
      </c>
      <c r="K28" s="219">
        <f>SUM('TST:TRT24'!K28)</f>
        <v>12</v>
      </c>
      <c r="L28" s="219">
        <f>SUM('TST:TRT24'!L28)</f>
        <v>7</v>
      </c>
      <c r="M28" s="219">
        <f t="shared" si="5"/>
        <v>19</v>
      </c>
      <c r="N28" s="219">
        <f>SUM('TST:TRT24'!N28)</f>
        <v>12</v>
      </c>
    </row>
    <row r="29" spans="1:14">
      <c r="A29" s="3"/>
      <c r="B29" s="214" t="s">
        <v>2</v>
      </c>
      <c r="C29" s="216" t="s">
        <v>5</v>
      </c>
      <c r="D29" s="217" t="s">
        <v>27</v>
      </c>
      <c r="E29" s="220">
        <v>8</v>
      </c>
      <c r="F29" s="213">
        <f>SUM('TST:TRT24'!F29)</f>
        <v>430</v>
      </c>
      <c r="G29" s="213">
        <f>SUM('TST:TRT24'!G29)</f>
        <v>11</v>
      </c>
      <c r="H29" s="213">
        <f t="shared" si="4"/>
        <v>441</v>
      </c>
      <c r="I29" s="213">
        <f>SUM('TST:TRT24'!I29)</f>
        <v>0</v>
      </c>
      <c r="J29" s="213">
        <f t="shared" si="1"/>
        <v>441</v>
      </c>
      <c r="K29" s="219">
        <f>SUM('TST:TRT24'!K29)</f>
        <v>21</v>
      </c>
      <c r="L29" s="219">
        <f>SUM('TST:TRT24'!L29)</f>
        <v>20</v>
      </c>
      <c r="M29" s="219">
        <f t="shared" si="5"/>
        <v>41</v>
      </c>
      <c r="N29" s="219">
        <f>SUM('TST:TRT24'!N29)</f>
        <v>18</v>
      </c>
    </row>
    <row r="30" spans="1:14">
      <c r="A30" s="3"/>
      <c r="B30" s="214" t="s">
        <v>4</v>
      </c>
      <c r="C30" s="216"/>
      <c r="D30" s="217" t="s">
        <v>4</v>
      </c>
      <c r="E30" s="220">
        <v>7</v>
      </c>
      <c r="F30" s="213">
        <f>SUM('TST:TRT24'!F30)</f>
        <v>823</v>
      </c>
      <c r="G30" s="213">
        <f>SUM('TST:TRT24'!G30)</f>
        <v>21</v>
      </c>
      <c r="H30" s="213">
        <f t="shared" si="4"/>
        <v>844</v>
      </c>
      <c r="I30" s="213">
        <f>SUM('TST:TRT24'!I30)</f>
        <v>0</v>
      </c>
      <c r="J30" s="213">
        <f t="shared" si="1"/>
        <v>844</v>
      </c>
      <c r="K30" s="219">
        <f>SUM('TST:TRT24'!K30)</f>
        <v>7</v>
      </c>
      <c r="L30" s="219">
        <f>SUM('TST:TRT24'!L30)</f>
        <v>9</v>
      </c>
      <c r="M30" s="219">
        <f t="shared" si="5"/>
        <v>16</v>
      </c>
      <c r="N30" s="219">
        <f>SUM('TST:TRT24'!N30)</f>
        <v>12</v>
      </c>
    </row>
    <row r="31" spans="1:14">
      <c r="A31" s="3"/>
      <c r="B31" s="214" t="s">
        <v>0</v>
      </c>
      <c r="C31" s="216"/>
      <c r="D31" s="217" t="s">
        <v>9</v>
      </c>
      <c r="E31" s="220">
        <v>6</v>
      </c>
      <c r="F31" s="213">
        <f>SUM('TST:TRT24'!F31)</f>
        <v>802</v>
      </c>
      <c r="G31" s="213">
        <f>SUM('TST:TRT24'!G31)</f>
        <v>63</v>
      </c>
      <c r="H31" s="213">
        <f t="shared" si="4"/>
        <v>865</v>
      </c>
      <c r="I31" s="213">
        <f>SUM('TST:TRT24'!I31)</f>
        <v>0</v>
      </c>
      <c r="J31" s="213">
        <f t="shared" si="1"/>
        <v>865</v>
      </c>
      <c r="K31" s="219">
        <f>SUM('TST:TRT24'!K31)</f>
        <v>9</v>
      </c>
      <c r="L31" s="219">
        <f>SUM('TST:TRT24'!L31)</f>
        <v>13</v>
      </c>
      <c r="M31" s="219">
        <f t="shared" si="5"/>
        <v>22</v>
      </c>
      <c r="N31" s="219">
        <f>SUM('TST:TRT24'!N31)</f>
        <v>33</v>
      </c>
    </row>
    <row r="32" spans="1:14">
      <c r="A32" s="3"/>
      <c r="B32" s="214" t="s">
        <v>9</v>
      </c>
      <c r="C32" s="221"/>
      <c r="D32" s="217"/>
      <c r="E32" s="220">
        <v>5</v>
      </c>
      <c r="F32" s="213">
        <f>SUM('TST:TRT24'!F32)</f>
        <v>966</v>
      </c>
      <c r="G32" s="213">
        <f>SUM('TST:TRT24'!G32)</f>
        <v>60</v>
      </c>
      <c r="H32" s="213">
        <f t="shared" si="4"/>
        <v>1026</v>
      </c>
      <c r="I32" s="213">
        <f>SUM('TST:TRT24'!I32)</f>
        <v>0</v>
      </c>
      <c r="J32" s="213">
        <f t="shared" si="1"/>
        <v>1026</v>
      </c>
      <c r="K32" s="219">
        <f>SUM('TST:TRT24'!K32)</f>
        <v>13</v>
      </c>
      <c r="L32" s="219">
        <f>SUM('TST:TRT24'!L32)</f>
        <v>9</v>
      </c>
      <c r="M32" s="219">
        <f t="shared" si="5"/>
        <v>22</v>
      </c>
      <c r="N32" s="219">
        <f>SUM('TST:TRT24'!N32)</f>
        <v>13</v>
      </c>
    </row>
    <row r="33" spans="1:15">
      <c r="A33" s="3"/>
      <c r="B33" s="214"/>
      <c r="C33" s="216"/>
      <c r="D33" s="217"/>
      <c r="E33" s="220">
        <v>4</v>
      </c>
      <c r="F33" s="213">
        <f>SUM('TST:TRT24'!F33)</f>
        <v>1204</v>
      </c>
      <c r="G33" s="213">
        <f>SUM('TST:TRT24'!G33)</f>
        <v>54</v>
      </c>
      <c r="H33" s="213">
        <f t="shared" si="4"/>
        <v>1258</v>
      </c>
      <c r="I33" s="213">
        <f>SUM('TST:TRT24'!I33)</f>
        <v>0</v>
      </c>
      <c r="J33" s="213">
        <f t="shared" si="1"/>
        <v>1258</v>
      </c>
      <c r="K33" s="219">
        <f>SUM('TST:TRT24'!K33)</f>
        <v>7</v>
      </c>
      <c r="L33" s="219">
        <f>SUM('TST:TRT24'!L33)</f>
        <v>6</v>
      </c>
      <c r="M33" s="219">
        <f t="shared" si="5"/>
        <v>13</v>
      </c>
      <c r="N33" s="219">
        <f>SUM('TST:TRT24'!N33)</f>
        <v>5</v>
      </c>
    </row>
    <row r="34" spans="1:15">
      <c r="A34" s="3"/>
      <c r="B34" s="214"/>
      <c r="C34" s="216" t="s">
        <v>1</v>
      </c>
      <c r="D34" s="217"/>
      <c r="E34" s="220">
        <v>3</v>
      </c>
      <c r="F34" s="213">
        <f>SUM('TST:TRT24'!F34)</f>
        <v>107</v>
      </c>
      <c r="G34" s="213">
        <f>SUM('TST:TRT24'!G34)</f>
        <v>916</v>
      </c>
      <c r="H34" s="213">
        <f t="shared" si="4"/>
        <v>1023</v>
      </c>
      <c r="I34" s="213">
        <f>SUM('TST:TRT24'!I34)</f>
        <v>0</v>
      </c>
      <c r="J34" s="213">
        <f t="shared" si="1"/>
        <v>1023</v>
      </c>
      <c r="K34" s="219">
        <f>SUM('TST:TRT24'!K34)</f>
        <v>5</v>
      </c>
      <c r="L34" s="219">
        <f>SUM('TST:TRT24'!L34)</f>
        <v>7</v>
      </c>
      <c r="M34" s="219">
        <f t="shared" si="5"/>
        <v>12</v>
      </c>
      <c r="N34" s="219">
        <f>SUM('TST:TRT24'!N34)</f>
        <v>15</v>
      </c>
    </row>
    <row r="35" spans="1:15">
      <c r="A35" s="3"/>
      <c r="B35" s="214"/>
      <c r="C35" s="216"/>
      <c r="D35" s="217"/>
      <c r="E35" s="220">
        <v>2</v>
      </c>
      <c r="F35" s="213">
        <f>SUM('TST:TRT24'!F35)</f>
        <v>30</v>
      </c>
      <c r="G35" s="213">
        <f>SUM('TST:TRT24'!G35)</f>
        <v>1065</v>
      </c>
      <c r="H35" s="213">
        <f t="shared" si="4"/>
        <v>1095</v>
      </c>
      <c r="I35" s="213">
        <f>SUM('TST:TRT24'!I35)</f>
        <v>0</v>
      </c>
      <c r="J35" s="213">
        <f t="shared" si="1"/>
        <v>1095</v>
      </c>
      <c r="K35" s="219">
        <f>SUM('TST:TRT24'!K35)</f>
        <v>3</v>
      </c>
      <c r="L35" s="219">
        <f>SUM('TST:TRT24'!L35)</f>
        <v>5</v>
      </c>
      <c r="M35" s="219">
        <f t="shared" si="5"/>
        <v>8</v>
      </c>
      <c r="N35" s="219">
        <f>SUM('TST:TRT24'!N35)</f>
        <v>6</v>
      </c>
    </row>
    <row r="36" spans="1:15">
      <c r="A36" s="3"/>
      <c r="B36" s="215"/>
      <c r="C36" s="218"/>
      <c r="D36" s="217"/>
      <c r="E36" s="221">
        <v>1</v>
      </c>
      <c r="F36" s="213">
        <f>SUM('TST:TRT24'!F36)</f>
        <v>73</v>
      </c>
      <c r="G36" s="213">
        <f>SUM('TST:TRT24'!G36)</f>
        <v>1352</v>
      </c>
      <c r="H36" s="213">
        <f t="shared" si="4"/>
        <v>1425</v>
      </c>
      <c r="I36" s="213">
        <f>SUM('TST:TRT24'!I36)</f>
        <v>381</v>
      </c>
      <c r="J36" s="213">
        <f t="shared" si="1"/>
        <v>1806</v>
      </c>
      <c r="K36" s="219">
        <f>SUM('TST:TRT24'!K36)</f>
        <v>7</v>
      </c>
      <c r="L36" s="219">
        <f>SUM('TST:TRT24'!L36)</f>
        <v>12</v>
      </c>
      <c r="M36" s="219">
        <f t="shared" si="5"/>
        <v>19</v>
      </c>
      <c r="N36" s="219">
        <f>SUM('TST:TRT24'!N36)</f>
        <v>16</v>
      </c>
    </row>
    <row r="37" spans="1:15" ht="16.5" customHeight="1">
      <c r="A37" s="3"/>
      <c r="B37" s="430" t="s">
        <v>19</v>
      </c>
      <c r="C37" s="431"/>
      <c r="D37" s="431"/>
      <c r="E37" s="431"/>
      <c r="F37" s="252">
        <f t="shared" ref="F37:N37" si="6">SUM(F24:F36)</f>
        <v>21144</v>
      </c>
      <c r="G37" s="253">
        <f t="shared" si="6"/>
        <v>4572</v>
      </c>
      <c r="H37" s="254">
        <f t="shared" si="6"/>
        <v>25716</v>
      </c>
      <c r="I37" s="253">
        <f t="shared" si="6"/>
        <v>406</v>
      </c>
      <c r="J37" s="254">
        <f t="shared" si="6"/>
        <v>26122</v>
      </c>
      <c r="K37" s="252">
        <f t="shared" si="6"/>
        <v>5427</v>
      </c>
      <c r="L37" s="253">
        <f t="shared" si="6"/>
        <v>1179</v>
      </c>
      <c r="M37" s="254">
        <f>SUM(M24:M36)</f>
        <v>6606</v>
      </c>
      <c r="N37" s="252">
        <f t="shared" si="6"/>
        <v>1629</v>
      </c>
      <c r="O37" s="4"/>
    </row>
    <row r="38" spans="1:15">
      <c r="A38" s="3"/>
      <c r="B38" s="245"/>
      <c r="C38" s="232"/>
      <c r="D38" s="233"/>
      <c r="E38" s="234">
        <v>13</v>
      </c>
      <c r="F38" s="235">
        <f>SUM('TST:TRT24'!F38)</f>
        <v>70</v>
      </c>
      <c r="G38" s="235">
        <f>SUM('TST:TRT24'!G38)</f>
        <v>2</v>
      </c>
      <c r="H38" s="235">
        <f t="shared" si="4"/>
        <v>72</v>
      </c>
      <c r="I38" s="235">
        <f>SUM('TST:TRT24'!I38)</f>
        <v>13</v>
      </c>
      <c r="J38" s="235">
        <f t="shared" si="1"/>
        <v>85</v>
      </c>
      <c r="K38" s="236">
        <f>SUM('TST:TRT24'!K38)</f>
        <v>10</v>
      </c>
      <c r="L38" s="236">
        <f>SUM('TST:TRT24'!L38)</f>
        <v>10</v>
      </c>
      <c r="M38" s="236">
        <f>K38+L38</f>
        <v>20</v>
      </c>
      <c r="N38" s="236">
        <f>SUM('TST:TRT24'!N38)</f>
        <v>16</v>
      </c>
    </row>
    <row r="39" spans="1:15">
      <c r="A39" s="3"/>
      <c r="B39" s="246" t="s">
        <v>1</v>
      </c>
      <c r="C39" s="237" t="s">
        <v>0</v>
      </c>
      <c r="D39" s="238" t="s">
        <v>21</v>
      </c>
      <c r="E39" s="234">
        <v>12</v>
      </c>
      <c r="F39" s="235">
        <f>SUM('TST:TRT24'!F39)</f>
        <v>4</v>
      </c>
      <c r="G39" s="235">
        <f>SUM('TST:TRT24'!G39)</f>
        <v>0</v>
      </c>
      <c r="H39" s="235">
        <f t="shared" si="4"/>
        <v>4</v>
      </c>
      <c r="I39" s="235">
        <f>SUM('TST:TRT24'!I39)</f>
        <v>0</v>
      </c>
      <c r="J39" s="235">
        <f t="shared" si="1"/>
        <v>4</v>
      </c>
      <c r="K39" s="236">
        <f>SUM('TST:TRT24'!K39)</f>
        <v>1</v>
      </c>
      <c r="L39" s="236">
        <f>SUM('TST:TRT24'!L39)</f>
        <v>0</v>
      </c>
      <c r="M39" s="236">
        <f t="shared" ref="M39:M50" si="7">K39+L39</f>
        <v>1</v>
      </c>
      <c r="N39" s="236">
        <f>SUM('TST:TRT24'!N39)</f>
        <v>0</v>
      </c>
    </row>
    <row r="40" spans="1:15">
      <c r="A40" s="3"/>
      <c r="B40" s="246" t="s">
        <v>10</v>
      </c>
      <c r="C40" s="237"/>
      <c r="D40" s="238" t="s">
        <v>10</v>
      </c>
      <c r="E40" s="234">
        <v>11</v>
      </c>
      <c r="F40" s="235">
        <f>SUM('TST:TRT24'!F40)</f>
        <v>6</v>
      </c>
      <c r="G40" s="235">
        <f>SUM('TST:TRT24'!G40)</f>
        <v>0</v>
      </c>
      <c r="H40" s="235">
        <f t="shared" si="4"/>
        <v>6</v>
      </c>
      <c r="I40" s="235">
        <f>SUM('TST:TRT24'!I40)</f>
        <v>0</v>
      </c>
      <c r="J40" s="235">
        <f t="shared" si="1"/>
        <v>6</v>
      </c>
      <c r="K40" s="236">
        <f>SUM('TST:TRT24'!K40)</f>
        <v>0</v>
      </c>
      <c r="L40" s="236">
        <f>SUM('TST:TRT24'!L40)</f>
        <v>1</v>
      </c>
      <c r="M40" s="236">
        <f t="shared" si="7"/>
        <v>1</v>
      </c>
      <c r="N40" s="236">
        <f>SUM('TST:TRT24'!N40)</f>
        <v>2</v>
      </c>
    </row>
    <row r="41" spans="1:15">
      <c r="A41" s="3"/>
      <c r="B41" s="246" t="s">
        <v>11</v>
      </c>
      <c r="C41" s="232"/>
      <c r="D41" s="238" t="s">
        <v>2</v>
      </c>
      <c r="E41" s="234">
        <v>10</v>
      </c>
      <c r="F41" s="235">
        <f>SUM('TST:TRT24'!F41)</f>
        <v>3</v>
      </c>
      <c r="G41" s="235">
        <f>SUM('TST:TRT24'!G41)</f>
        <v>0</v>
      </c>
      <c r="H41" s="235">
        <f t="shared" si="4"/>
        <v>3</v>
      </c>
      <c r="I41" s="235">
        <f>SUM('TST:TRT24'!I41)</f>
        <v>0</v>
      </c>
      <c r="J41" s="235">
        <f t="shared" si="1"/>
        <v>3</v>
      </c>
      <c r="K41" s="236">
        <f>SUM('TST:TRT24'!K41)</f>
        <v>1</v>
      </c>
      <c r="L41" s="236">
        <f>SUM('TST:TRT24'!L41)</f>
        <v>0</v>
      </c>
      <c r="M41" s="236">
        <f t="shared" si="7"/>
        <v>1</v>
      </c>
      <c r="N41" s="236">
        <f>SUM('TST:TRT24'!N41)</f>
        <v>0</v>
      </c>
    </row>
    <row r="42" spans="1:15">
      <c r="A42" s="3"/>
      <c r="B42" s="246" t="s">
        <v>4</v>
      </c>
      <c r="C42" s="237"/>
      <c r="D42" s="238" t="s">
        <v>27</v>
      </c>
      <c r="E42" s="234">
        <v>9</v>
      </c>
      <c r="F42" s="235">
        <f>SUM('TST:TRT24'!F42)</f>
        <v>2</v>
      </c>
      <c r="G42" s="235">
        <f>SUM('TST:TRT24'!G42)</f>
        <v>0</v>
      </c>
      <c r="H42" s="235">
        <f t="shared" si="4"/>
        <v>2</v>
      </c>
      <c r="I42" s="235">
        <f>SUM('TST:TRT24'!I42)</f>
        <v>0</v>
      </c>
      <c r="J42" s="235">
        <f t="shared" si="1"/>
        <v>2</v>
      </c>
      <c r="K42" s="236">
        <f>SUM('TST:TRT24'!K42)</f>
        <v>0</v>
      </c>
      <c r="L42" s="236">
        <f>SUM('TST:TRT24'!L42)</f>
        <v>0</v>
      </c>
      <c r="M42" s="236">
        <f t="shared" si="7"/>
        <v>0</v>
      </c>
      <c r="N42" s="236">
        <f>SUM('TST:TRT24'!N42)</f>
        <v>0</v>
      </c>
    </row>
    <row r="43" spans="1:15">
      <c r="A43" s="3"/>
      <c r="B43" s="246" t="s">
        <v>3</v>
      </c>
      <c r="C43" s="237" t="s">
        <v>5</v>
      </c>
      <c r="D43" s="238" t="s">
        <v>1</v>
      </c>
      <c r="E43" s="234">
        <v>8</v>
      </c>
      <c r="F43" s="235">
        <f>SUM('TST:TRT24'!F43)</f>
        <v>1</v>
      </c>
      <c r="G43" s="235">
        <f>SUM('TST:TRT24'!G43)</f>
        <v>0</v>
      </c>
      <c r="H43" s="235">
        <f t="shared" si="4"/>
        <v>1</v>
      </c>
      <c r="I43" s="235">
        <f>SUM('TST:TRT24'!I43)</f>
        <v>0</v>
      </c>
      <c r="J43" s="235">
        <f t="shared" si="1"/>
        <v>1</v>
      </c>
      <c r="K43" s="236">
        <f>SUM('TST:TRT24'!K43)</f>
        <v>0</v>
      </c>
      <c r="L43" s="236">
        <f>SUM('TST:TRT24'!L43)</f>
        <v>0</v>
      </c>
      <c r="M43" s="236">
        <f t="shared" si="7"/>
        <v>0</v>
      </c>
      <c r="N43" s="236">
        <f>SUM('TST:TRT24'!N43)</f>
        <v>0</v>
      </c>
    </row>
    <row r="44" spans="1:15">
      <c r="A44" s="3"/>
      <c r="B44" s="246" t="s">
        <v>4</v>
      </c>
      <c r="C44" s="237"/>
      <c r="D44" s="238" t="s">
        <v>26</v>
      </c>
      <c r="E44" s="234">
        <v>7</v>
      </c>
      <c r="F44" s="235">
        <f>SUM('TST:TRT24'!F44)</f>
        <v>1</v>
      </c>
      <c r="G44" s="235">
        <f>SUM('TST:TRT24'!G44)</f>
        <v>0</v>
      </c>
      <c r="H44" s="235">
        <f t="shared" si="4"/>
        <v>1</v>
      </c>
      <c r="I44" s="235">
        <f>SUM('TST:TRT24'!I44)</f>
        <v>0</v>
      </c>
      <c r="J44" s="235">
        <f t="shared" si="1"/>
        <v>1</v>
      </c>
      <c r="K44" s="236">
        <f>SUM('TST:TRT24'!K44)</f>
        <v>0</v>
      </c>
      <c r="L44" s="236">
        <f>SUM('TST:TRT24'!L44)</f>
        <v>0</v>
      </c>
      <c r="M44" s="236">
        <f t="shared" si="7"/>
        <v>0</v>
      </c>
      <c r="N44" s="236">
        <f>SUM('TST:TRT24'!N44)</f>
        <v>0</v>
      </c>
    </row>
    <row r="45" spans="1:15">
      <c r="A45" s="3"/>
      <c r="B45" s="246" t="s">
        <v>1</v>
      </c>
      <c r="C45" s="237"/>
      <c r="D45" s="238" t="s">
        <v>22</v>
      </c>
      <c r="E45" s="234">
        <v>6</v>
      </c>
      <c r="F45" s="235">
        <f>SUM('TST:TRT24'!F45)</f>
        <v>0</v>
      </c>
      <c r="G45" s="235">
        <f>SUM('TST:TRT24'!G45)</f>
        <v>0</v>
      </c>
      <c r="H45" s="235">
        <f t="shared" si="4"/>
        <v>0</v>
      </c>
      <c r="I45" s="235">
        <f>SUM('TST:TRT24'!I45)</f>
        <v>0</v>
      </c>
      <c r="J45" s="235">
        <f t="shared" si="1"/>
        <v>0</v>
      </c>
      <c r="K45" s="236">
        <f>SUM('TST:TRT24'!K45)</f>
        <v>0</v>
      </c>
      <c r="L45" s="236">
        <f>SUM('TST:TRT24'!L45)</f>
        <v>0</v>
      </c>
      <c r="M45" s="236">
        <f t="shared" si="7"/>
        <v>0</v>
      </c>
      <c r="N45" s="236">
        <f>SUM('TST:TRT24'!N45)</f>
        <v>0</v>
      </c>
    </row>
    <row r="46" spans="1:15">
      <c r="A46" s="3"/>
      <c r="B46" s="246" t="s">
        <v>12</v>
      </c>
      <c r="C46" s="232"/>
      <c r="D46" s="238" t="s">
        <v>2</v>
      </c>
      <c r="E46" s="234">
        <v>5</v>
      </c>
      <c r="F46" s="235">
        <f>SUM('TST:TRT24'!F46)</f>
        <v>0</v>
      </c>
      <c r="G46" s="235">
        <f>SUM('TST:TRT24'!G46)</f>
        <v>0</v>
      </c>
      <c r="H46" s="235">
        <f t="shared" si="4"/>
        <v>0</v>
      </c>
      <c r="I46" s="235">
        <f>SUM('TST:TRT24'!I46)</f>
        <v>0</v>
      </c>
      <c r="J46" s="235">
        <f t="shared" si="1"/>
        <v>0</v>
      </c>
      <c r="K46" s="236">
        <f>SUM('TST:TRT24'!K46)</f>
        <v>0</v>
      </c>
      <c r="L46" s="236">
        <f>SUM('TST:TRT24'!L46)</f>
        <v>0</v>
      </c>
      <c r="M46" s="236">
        <f t="shared" si="7"/>
        <v>0</v>
      </c>
      <c r="N46" s="236">
        <f>SUM('TST:TRT24'!N46)</f>
        <v>0</v>
      </c>
    </row>
    <row r="47" spans="1:15">
      <c r="A47" s="3"/>
      <c r="B47" s="246"/>
      <c r="C47" s="237"/>
      <c r="D47" s="238" t="s">
        <v>7</v>
      </c>
      <c r="E47" s="234">
        <v>4</v>
      </c>
      <c r="F47" s="235">
        <f>SUM('TST:TRT24'!F47)</f>
        <v>0</v>
      </c>
      <c r="G47" s="235">
        <f>SUM('TST:TRT24'!G47)</f>
        <v>0</v>
      </c>
      <c r="H47" s="235">
        <f t="shared" si="4"/>
        <v>0</v>
      </c>
      <c r="I47" s="235">
        <f>SUM('TST:TRT24'!I47)</f>
        <v>0</v>
      </c>
      <c r="J47" s="235">
        <f t="shared" si="1"/>
        <v>0</v>
      </c>
      <c r="K47" s="236">
        <f>SUM('TST:TRT24'!K47)</f>
        <v>0</v>
      </c>
      <c r="L47" s="236">
        <f>SUM('TST:TRT24'!L47)</f>
        <v>1</v>
      </c>
      <c r="M47" s="236">
        <f t="shared" si="7"/>
        <v>1</v>
      </c>
      <c r="N47" s="236">
        <f>SUM('TST:TRT24'!N47)</f>
        <v>1</v>
      </c>
    </row>
    <row r="48" spans="1:15">
      <c r="A48" s="3"/>
      <c r="B48" s="246"/>
      <c r="C48" s="237" t="s">
        <v>1</v>
      </c>
      <c r="D48" s="238" t="s">
        <v>1</v>
      </c>
      <c r="E48" s="234">
        <v>3</v>
      </c>
      <c r="F48" s="235">
        <f>SUM('TST:TRT24'!F48)</f>
        <v>0</v>
      </c>
      <c r="G48" s="235">
        <f>SUM('TST:TRT24'!G48)</f>
        <v>0</v>
      </c>
      <c r="H48" s="235">
        <f t="shared" si="4"/>
        <v>0</v>
      </c>
      <c r="I48" s="235">
        <f>SUM('TST:TRT24'!I48)</f>
        <v>0</v>
      </c>
      <c r="J48" s="235">
        <f t="shared" si="1"/>
        <v>0</v>
      </c>
      <c r="K48" s="236">
        <f>SUM('TST:TRT24'!K48)</f>
        <v>0</v>
      </c>
      <c r="L48" s="236">
        <f>SUM('TST:TRT24'!L48)</f>
        <v>0</v>
      </c>
      <c r="M48" s="236">
        <f t="shared" si="7"/>
        <v>0</v>
      </c>
      <c r="N48" s="236">
        <f>SUM('TST:TRT24'!N48)</f>
        <v>0</v>
      </c>
    </row>
    <row r="49" spans="1:14">
      <c r="A49" s="3"/>
      <c r="B49" s="246"/>
      <c r="C49" s="237"/>
      <c r="D49" s="238" t="s">
        <v>3</v>
      </c>
      <c r="E49" s="234">
        <v>2</v>
      </c>
      <c r="F49" s="235">
        <f>SUM('TST:TRT24'!F49)</f>
        <v>0</v>
      </c>
      <c r="G49" s="235">
        <f>SUM('TST:TRT24'!G49)</f>
        <v>0</v>
      </c>
      <c r="H49" s="235">
        <f t="shared" si="4"/>
        <v>0</v>
      </c>
      <c r="I49" s="235">
        <f>SUM('TST:TRT24'!I49)</f>
        <v>0</v>
      </c>
      <c r="J49" s="235">
        <f t="shared" si="1"/>
        <v>0</v>
      </c>
      <c r="K49" s="236">
        <f>SUM('TST:TRT24'!K49)</f>
        <v>0</v>
      </c>
      <c r="L49" s="236">
        <f>SUM('TST:TRT24'!L49)</f>
        <v>0</v>
      </c>
      <c r="M49" s="236">
        <f t="shared" si="7"/>
        <v>0</v>
      </c>
      <c r="N49" s="236">
        <f>SUM('TST:TRT24'!N49)</f>
        <v>0</v>
      </c>
    </row>
    <row r="50" spans="1:14">
      <c r="A50" s="3"/>
      <c r="B50" s="247"/>
      <c r="C50" s="238"/>
      <c r="D50" s="239"/>
      <c r="E50" s="232">
        <v>1</v>
      </c>
      <c r="F50" s="235">
        <f>SUM('TST:TRT24'!F50)</f>
        <v>0</v>
      </c>
      <c r="G50" s="235">
        <f>SUM('TST:TRT24'!G50)</f>
        <v>1</v>
      </c>
      <c r="H50" s="240">
        <f t="shared" si="4"/>
        <v>1</v>
      </c>
      <c r="I50" s="235">
        <f>SUM('TST:TRT24'!I50)</f>
        <v>131</v>
      </c>
      <c r="J50" s="240">
        <f t="shared" si="1"/>
        <v>132</v>
      </c>
      <c r="K50" s="236">
        <f>SUM('TST:TRT24'!K50)</f>
        <v>0</v>
      </c>
      <c r="L50" s="236">
        <f>SUM('TST:TRT24'!L50)</f>
        <v>0</v>
      </c>
      <c r="M50" s="241">
        <f t="shared" si="7"/>
        <v>0</v>
      </c>
      <c r="N50" s="236">
        <f>SUM('TST:TRT24'!N50)</f>
        <v>0</v>
      </c>
    </row>
    <row r="51" spans="1:14" ht="16.5" customHeight="1">
      <c r="B51" s="432" t="s">
        <v>20</v>
      </c>
      <c r="C51" s="432"/>
      <c r="D51" s="432"/>
      <c r="E51" s="432"/>
      <c r="F51" s="255">
        <f t="shared" ref="F51:N51" si="8">SUM(F38:F50)</f>
        <v>87</v>
      </c>
      <c r="G51" s="255">
        <f t="shared" si="8"/>
        <v>3</v>
      </c>
      <c r="H51" s="255">
        <f t="shared" si="8"/>
        <v>90</v>
      </c>
      <c r="I51" s="255">
        <f t="shared" si="8"/>
        <v>144</v>
      </c>
      <c r="J51" s="255">
        <f t="shared" si="8"/>
        <v>234</v>
      </c>
      <c r="K51" s="255">
        <f t="shared" si="8"/>
        <v>12</v>
      </c>
      <c r="L51" s="255">
        <f>SUM(L38:L50)</f>
        <v>12</v>
      </c>
      <c r="M51" s="255">
        <f>SUM(M38:M50)</f>
        <v>24</v>
      </c>
      <c r="N51" s="255">
        <f t="shared" si="8"/>
        <v>19</v>
      </c>
    </row>
    <row r="52" spans="1:14">
      <c r="B52" s="434" t="s">
        <v>37</v>
      </c>
      <c r="C52" s="435"/>
      <c r="D52" s="435"/>
      <c r="E52" s="436"/>
      <c r="F52" s="12">
        <f>SUM('TST:TRT24'!F52)</f>
        <v>0</v>
      </c>
      <c r="G52" s="12">
        <f>SUM('TST:TRT24'!G52)</f>
        <v>0</v>
      </c>
      <c r="H52" s="12">
        <f>SUM('TST:TRT24'!H52)</f>
        <v>0</v>
      </c>
      <c r="I52" s="12">
        <f>SUM('TST:TRT24'!I52)</f>
        <v>0</v>
      </c>
      <c r="J52" s="12">
        <f>SUM('TST:TRT24'!J52)</f>
        <v>0</v>
      </c>
      <c r="K52" s="12">
        <f>SUM('TST:TRT24'!K52)</f>
        <v>46</v>
      </c>
      <c r="L52" s="12">
        <f>SUM('TST:TRT24'!L52)</f>
        <v>51</v>
      </c>
      <c r="M52" s="12">
        <f>SUM(K52:L52)</f>
        <v>97</v>
      </c>
      <c r="N52" s="12">
        <f>SUM('TST:TRT24'!N52)</f>
        <v>63</v>
      </c>
    </row>
    <row r="53" spans="1:14" ht="24" customHeight="1">
      <c r="B53" s="426" t="s">
        <v>40</v>
      </c>
      <c r="C53" s="426"/>
      <c r="D53" s="426"/>
      <c r="E53" s="426"/>
      <c r="F53" s="248">
        <f t="shared" ref="F53:J53" si="9">+F23+F37+F51+F52</f>
        <v>34559</v>
      </c>
      <c r="G53" s="248">
        <f t="shared" si="9"/>
        <v>7890</v>
      </c>
      <c r="H53" s="248">
        <f t="shared" si="9"/>
        <v>42449</v>
      </c>
      <c r="I53" s="248">
        <f t="shared" si="9"/>
        <v>786</v>
      </c>
      <c r="J53" s="248">
        <f t="shared" si="9"/>
        <v>43235</v>
      </c>
      <c r="K53" s="248">
        <f>+K23+K37+K51+K52</f>
        <v>11287</v>
      </c>
      <c r="L53" s="248">
        <f>+L23+L37+L51+L52</f>
        <v>2455</v>
      </c>
      <c r="M53" s="248">
        <f>+M23+M37+M51+M52</f>
        <v>13742</v>
      </c>
      <c r="N53" s="248">
        <f t="shared" ref="N53" si="10">+N23+N37+N51+N52</f>
        <v>3198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6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 I11:I22 I24:I36 I38:I50 H23:N23 H37:M37 N3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56"/>
      <c r="B3" s="57" t="s">
        <v>50</v>
      </c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>
      <c r="A4" s="56"/>
      <c r="B4" s="60" t="s">
        <v>36</v>
      </c>
      <c r="C4" s="60"/>
      <c r="D4" s="58"/>
      <c r="E4" s="58"/>
      <c r="F4" s="61">
        <v>42369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80" t="s">
        <v>24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1:14" ht="13.5" thickBot="1">
      <c r="A6" s="56"/>
      <c r="B6" s="62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81" t="s">
        <v>41</v>
      </c>
      <c r="C7" s="482"/>
      <c r="D7" s="482"/>
      <c r="E7" s="482"/>
      <c r="F7" s="482" t="s">
        <v>35</v>
      </c>
      <c r="G7" s="482"/>
      <c r="H7" s="482"/>
      <c r="I7" s="482"/>
      <c r="J7" s="482"/>
      <c r="K7" s="482" t="s">
        <v>28</v>
      </c>
      <c r="L7" s="482"/>
      <c r="M7" s="482"/>
      <c r="N7" s="485"/>
    </row>
    <row r="8" spans="1:14" ht="12.75" customHeight="1">
      <c r="A8" s="56"/>
      <c r="B8" s="483"/>
      <c r="C8" s="484"/>
      <c r="D8" s="484"/>
      <c r="E8" s="484"/>
      <c r="F8" s="484" t="s">
        <v>13</v>
      </c>
      <c r="G8" s="484"/>
      <c r="H8" s="484"/>
      <c r="I8" s="484" t="s">
        <v>14</v>
      </c>
      <c r="J8" s="484" t="s">
        <v>15</v>
      </c>
      <c r="K8" s="484" t="s">
        <v>30</v>
      </c>
      <c r="L8" s="484" t="s">
        <v>31</v>
      </c>
      <c r="M8" s="484" t="s">
        <v>15</v>
      </c>
      <c r="N8" s="486" t="s">
        <v>29</v>
      </c>
    </row>
    <row r="9" spans="1:14" ht="24">
      <c r="A9" s="56"/>
      <c r="B9" s="483"/>
      <c r="C9" s="484"/>
      <c r="D9" s="484"/>
      <c r="E9" s="484"/>
      <c r="F9" s="147" t="s">
        <v>16</v>
      </c>
      <c r="G9" s="147" t="s">
        <v>17</v>
      </c>
      <c r="H9" s="147" t="s">
        <v>23</v>
      </c>
      <c r="I9" s="484"/>
      <c r="J9" s="484"/>
      <c r="K9" s="484"/>
      <c r="L9" s="484"/>
      <c r="M9" s="484"/>
      <c r="N9" s="486"/>
    </row>
    <row r="10" spans="1:14">
      <c r="A10" s="63"/>
      <c r="B10" s="64"/>
      <c r="C10" s="65"/>
      <c r="D10" s="66"/>
      <c r="E10" s="148">
        <v>13</v>
      </c>
      <c r="F10" s="327">
        <v>170</v>
      </c>
      <c r="G10" s="327">
        <v>0</v>
      </c>
      <c r="H10" s="327">
        <v>170</v>
      </c>
      <c r="I10" s="327">
        <v>0</v>
      </c>
      <c r="J10" s="327">
        <v>170</v>
      </c>
      <c r="K10" s="328">
        <v>170</v>
      </c>
      <c r="L10" s="328">
        <v>30</v>
      </c>
      <c r="M10" s="329">
        <v>200</v>
      </c>
      <c r="N10" s="330">
        <v>43</v>
      </c>
    </row>
    <row r="11" spans="1:14">
      <c r="A11" s="63"/>
      <c r="B11" s="67" t="s">
        <v>1</v>
      </c>
      <c r="C11" s="104" t="s">
        <v>0</v>
      </c>
      <c r="D11" s="66"/>
      <c r="E11" s="148">
        <v>12</v>
      </c>
      <c r="F11" s="327">
        <v>1</v>
      </c>
      <c r="G11" s="327">
        <v>0</v>
      </c>
      <c r="H11" s="327">
        <v>1</v>
      </c>
      <c r="I11" s="327">
        <v>0</v>
      </c>
      <c r="J11" s="327">
        <v>1</v>
      </c>
      <c r="K11" s="328">
        <v>0</v>
      </c>
      <c r="L11" s="328">
        <v>0</v>
      </c>
      <c r="M11" s="329">
        <v>0</v>
      </c>
      <c r="N11" s="330">
        <v>0</v>
      </c>
    </row>
    <row r="12" spans="1:14">
      <c r="A12" s="63"/>
      <c r="B12" s="67" t="s">
        <v>2</v>
      </c>
      <c r="C12" s="105"/>
      <c r="D12" s="68" t="s">
        <v>6</v>
      </c>
      <c r="E12" s="148">
        <v>11</v>
      </c>
      <c r="F12" s="327">
        <v>21</v>
      </c>
      <c r="G12" s="327">
        <v>0</v>
      </c>
      <c r="H12" s="327">
        <v>21</v>
      </c>
      <c r="I12" s="327">
        <v>0</v>
      </c>
      <c r="J12" s="327">
        <v>21</v>
      </c>
      <c r="K12" s="328">
        <v>0</v>
      </c>
      <c r="L12" s="328">
        <v>0</v>
      </c>
      <c r="M12" s="329">
        <v>0</v>
      </c>
      <c r="N12" s="330">
        <v>0</v>
      </c>
    </row>
    <row r="13" spans="1:14">
      <c r="A13" s="63"/>
      <c r="B13" s="67" t="s">
        <v>1</v>
      </c>
      <c r="C13" s="104"/>
      <c r="D13" s="68" t="s">
        <v>10</v>
      </c>
      <c r="E13" s="148">
        <v>10</v>
      </c>
      <c r="F13" s="327">
        <v>17</v>
      </c>
      <c r="G13" s="327">
        <v>0</v>
      </c>
      <c r="H13" s="327">
        <v>17</v>
      </c>
      <c r="I13" s="327">
        <v>0</v>
      </c>
      <c r="J13" s="327">
        <v>17</v>
      </c>
      <c r="K13" s="328">
        <v>0</v>
      </c>
      <c r="L13" s="328">
        <v>0</v>
      </c>
      <c r="M13" s="329">
        <v>0</v>
      </c>
      <c r="N13" s="330">
        <v>0</v>
      </c>
    </row>
    <row r="14" spans="1:14">
      <c r="A14" s="63"/>
      <c r="B14" s="67" t="s">
        <v>3</v>
      </c>
      <c r="C14" s="104"/>
      <c r="D14" s="68" t="s">
        <v>25</v>
      </c>
      <c r="E14" s="148">
        <v>9</v>
      </c>
      <c r="F14" s="327">
        <v>17</v>
      </c>
      <c r="G14" s="327">
        <v>0</v>
      </c>
      <c r="H14" s="327">
        <v>17</v>
      </c>
      <c r="I14" s="327">
        <v>0</v>
      </c>
      <c r="J14" s="327">
        <v>17</v>
      </c>
      <c r="K14" s="328">
        <v>0</v>
      </c>
      <c r="L14" s="328">
        <v>0</v>
      </c>
      <c r="M14" s="329">
        <v>0</v>
      </c>
      <c r="N14" s="330">
        <v>0</v>
      </c>
    </row>
    <row r="15" spans="1:14">
      <c r="A15" s="63"/>
      <c r="B15" s="67" t="s">
        <v>4</v>
      </c>
      <c r="C15" s="104" t="s">
        <v>5</v>
      </c>
      <c r="D15" s="68" t="s">
        <v>22</v>
      </c>
      <c r="E15" s="148">
        <v>8</v>
      </c>
      <c r="F15" s="327">
        <v>4</v>
      </c>
      <c r="G15" s="327">
        <v>0</v>
      </c>
      <c r="H15" s="327">
        <v>4</v>
      </c>
      <c r="I15" s="327">
        <v>0</v>
      </c>
      <c r="J15" s="327">
        <v>4</v>
      </c>
      <c r="K15" s="328">
        <v>0</v>
      </c>
      <c r="L15" s="328">
        <v>0</v>
      </c>
      <c r="M15" s="329">
        <v>0</v>
      </c>
      <c r="N15" s="330">
        <v>0</v>
      </c>
    </row>
    <row r="16" spans="1:14">
      <c r="A16" s="63"/>
      <c r="B16" s="67" t="s">
        <v>6</v>
      </c>
      <c r="C16" s="104"/>
      <c r="D16" s="68" t="s">
        <v>12</v>
      </c>
      <c r="E16" s="148">
        <v>7</v>
      </c>
      <c r="F16" s="327">
        <v>3</v>
      </c>
      <c r="G16" s="327">
        <v>0</v>
      </c>
      <c r="H16" s="327">
        <v>3</v>
      </c>
      <c r="I16" s="327">
        <v>0</v>
      </c>
      <c r="J16" s="327">
        <v>3</v>
      </c>
      <c r="K16" s="328">
        <v>0</v>
      </c>
      <c r="L16" s="328">
        <v>0</v>
      </c>
      <c r="M16" s="329">
        <v>0</v>
      </c>
      <c r="N16" s="330">
        <v>0</v>
      </c>
    </row>
    <row r="17" spans="1:14">
      <c r="A17" s="63"/>
      <c r="B17" s="67" t="s">
        <v>7</v>
      </c>
      <c r="C17" s="105"/>
      <c r="D17" s="68" t="s">
        <v>4</v>
      </c>
      <c r="E17" s="148">
        <v>6</v>
      </c>
      <c r="F17" s="327">
        <v>1</v>
      </c>
      <c r="G17" s="327">
        <v>0</v>
      </c>
      <c r="H17" s="327">
        <v>1</v>
      </c>
      <c r="I17" s="327">
        <v>0</v>
      </c>
      <c r="J17" s="327">
        <v>1</v>
      </c>
      <c r="K17" s="328">
        <v>0</v>
      </c>
      <c r="L17" s="328">
        <v>0</v>
      </c>
      <c r="M17" s="329">
        <v>0</v>
      </c>
      <c r="N17" s="330">
        <v>0</v>
      </c>
    </row>
    <row r="18" spans="1:14">
      <c r="A18" s="63"/>
      <c r="B18" s="67" t="s">
        <v>1</v>
      </c>
      <c r="C18" s="104"/>
      <c r="D18" s="68" t="s">
        <v>9</v>
      </c>
      <c r="E18" s="148">
        <v>5</v>
      </c>
      <c r="F18" s="327">
        <v>34</v>
      </c>
      <c r="G18" s="327">
        <v>0</v>
      </c>
      <c r="H18" s="327">
        <v>34</v>
      </c>
      <c r="I18" s="327">
        <v>0</v>
      </c>
      <c r="J18" s="327">
        <v>34</v>
      </c>
      <c r="K18" s="328">
        <v>0</v>
      </c>
      <c r="L18" s="328">
        <v>0</v>
      </c>
      <c r="M18" s="329">
        <v>0</v>
      </c>
      <c r="N18" s="330">
        <v>0</v>
      </c>
    </row>
    <row r="19" spans="1:14">
      <c r="A19" s="63"/>
      <c r="B19" s="67"/>
      <c r="C19" s="104"/>
      <c r="D19" s="68" t="s">
        <v>12</v>
      </c>
      <c r="E19" s="148">
        <v>4</v>
      </c>
      <c r="F19" s="327">
        <v>24</v>
      </c>
      <c r="G19" s="327">
        <v>0</v>
      </c>
      <c r="H19" s="327">
        <v>24</v>
      </c>
      <c r="I19" s="327">
        <v>0</v>
      </c>
      <c r="J19" s="327">
        <v>24</v>
      </c>
      <c r="K19" s="328">
        <v>1</v>
      </c>
      <c r="L19" s="328">
        <v>0</v>
      </c>
      <c r="M19" s="329">
        <v>1</v>
      </c>
      <c r="N19" s="330">
        <v>0</v>
      </c>
    </row>
    <row r="20" spans="1:14">
      <c r="A20" s="63"/>
      <c r="B20" s="67"/>
      <c r="C20" s="104" t="s">
        <v>1</v>
      </c>
      <c r="D20" s="66"/>
      <c r="E20" s="148">
        <v>3</v>
      </c>
      <c r="F20" s="327">
        <v>0</v>
      </c>
      <c r="G20" s="327">
        <v>0</v>
      </c>
      <c r="H20" s="327">
        <v>0</v>
      </c>
      <c r="I20" s="327">
        <v>0</v>
      </c>
      <c r="J20" s="327">
        <v>0</v>
      </c>
      <c r="K20" s="328">
        <v>0</v>
      </c>
      <c r="L20" s="328">
        <v>0</v>
      </c>
      <c r="M20" s="329">
        <v>0</v>
      </c>
      <c r="N20" s="330">
        <v>0</v>
      </c>
    </row>
    <row r="21" spans="1:14">
      <c r="A21" s="63"/>
      <c r="B21" s="67"/>
      <c r="C21" s="104"/>
      <c r="D21" s="66"/>
      <c r="E21" s="148">
        <v>2</v>
      </c>
      <c r="F21" s="327">
        <v>0</v>
      </c>
      <c r="G21" s="327">
        <v>107</v>
      </c>
      <c r="H21" s="327">
        <v>107</v>
      </c>
      <c r="I21" s="327">
        <v>0</v>
      </c>
      <c r="J21" s="327">
        <v>107</v>
      </c>
      <c r="K21" s="328">
        <v>1</v>
      </c>
      <c r="L21" s="328">
        <v>0</v>
      </c>
      <c r="M21" s="329">
        <v>1</v>
      </c>
      <c r="N21" s="330">
        <v>0</v>
      </c>
    </row>
    <row r="22" spans="1:14">
      <c r="A22" s="63"/>
      <c r="B22" s="69"/>
      <c r="C22" s="105"/>
      <c r="D22" s="66"/>
      <c r="E22" s="70">
        <v>1</v>
      </c>
      <c r="F22" s="327">
        <v>0</v>
      </c>
      <c r="G22" s="327">
        <v>69</v>
      </c>
      <c r="H22" s="327">
        <v>69</v>
      </c>
      <c r="I22" s="327">
        <v>34</v>
      </c>
      <c r="J22" s="327">
        <v>103</v>
      </c>
      <c r="K22" s="328">
        <v>0</v>
      </c>
      <c r="L22" s="328">
        <v>0</v>
      </c>
      <c r="M22" s="329">
        <v>0</v>
      </c>
      <c r="N22" s="330">
        <v>0</v>
      </c>
    </row>
    <row r="23" spans="1:14" ht="12.75" customHeight="1">
      <c r="A23" s="63"/>
      <c r="B23" s="487" t="s">
        <v>18</v>
      </c>
      <c r="C23" s="488"/>
      <c r="D23" s="488"/>
      <c r="E23" s="489"/>
      <c r="F23" s="327">
        <v>292</v>
      </c>
      <c r="G23" s="327">
        <v>176</v>
      </c>
      <c r="H23" s="331">
        <v>468</v>
      </c>
      <c r="I23" s="327">
        <v>34</v>
      </c>
      <c r="J23" s="331">
        <v>502</v>
      </c>
      <c r="K23" s="332">
        <v>172</v>
      </c>
      <c r="L23" s="332">
        <v>30</v>
      </c>
      <c r="M23" s="327">
        <v>202</v>
      </c>
      <c r="N23" s="333">
        <v>43</v>
      </c>
    </row>
    <row r="24" spans="1:14">
      <c r="A24" s="63"/>
      <c r="B24" s="67"/>
      <c r="C24" s="106"/>
      <c r="D24" s="71"/>
      <c r="E24" s="72">
        <v>13</v>
      </c>
      <c r="F24" s="327">
        <v>484</v>
      </c>
      <c r="G24" s="327">
        <v>0</v>
      </c>
      <c r="H24" s="327">
        <v>484</v>
      </c>
      <c r="I24" s="327">
        <v>0</v>
      </c>
      <c r="J24" s="327">
        <v>484</v>
      </c>
      <c r="K24" s="328">
        <v>192</v>
      </c>
      <c r="L24" s="328">
        <v>65</v>
      </c>
      <c r="M24" s="328">
        <v>257</v>
      </c>
      <c r="N24" s="330">
        <v>96</v>
      </c>
    </row>
    <row r="25" spans="1:14">
      <c r="A25" s="63"/>
      <c r="B25" s="67"/>
      <c r="C25" s="106" t="s">
        <v>0</v>
      </c>
      <c r="D25" s="71"/>
      <c r="E25" s="148">
        <v>12</v>
      </c>
      <c r="F25" s="327">
        <v>12</v>
      </c>
      <c r="G25" s="327">
        <v>0</v>
      </c>
      <c r="H25" s="327">
        <v>12</v>
      </c>
      <c r="I25" s="327">
        <v>0</v>
      </c>
      <c r="J25" s="327">
        <v>12</v>
      </c>
      <c r="K25" s="328">
        <v>0</v>
      </c>
      <c r="L25" s="328">
        <v>0</v>
      </c>
      <c r="M25" s="328">
        <v>0</v>
      </c>
      <c r="N25" s="330">
        <v>0</v>
      </c>
    </row>
    <row r="26" spans="1:14">
      <c r="A26" s="63"/>
      <c r="B26" s="67" t="s">
        <v>7</v>
      </c>
      <c r="C26" s="72"/>
      <c r="D26" s="71"/>
      <c r="E26" s="148">
        <v>11</v>
      </c>
      <c r="F26" s="327">
        <v>29</v>
      </c>
      <c r="G26" s="327">
        <v>0</v>
      </c>
      <c r="H26" s="327">
        <v>29</v>
      </c>
      <c r="I26" s="327">
        <v>0</v>
      </c>
      <c r="J26" s="327">
        <v>29</v>
      </c>
      <c r="K26" s="328">
        <v>1</v>
      </c>
      <c r="L26" s="328">
        <v>0</v>
      </c>
      <c r="M26" s="328">
        <v>1</v>
      </c>
      <c r="N26" s="330">
        <v>0</v>
      </c>
    </row>
    <row r="27" spans="1:14">
      <c r="A27" s="63"/>
      <c r="B27" s="67" t="s">
        <v>8</v>
      </c>
      <c r="C27" s="106"/>
      <c r="D27" s="71" t="s">
        <v>26</v>
      </c>
      <c r="E27" s="148">
        <v>10</v>
      </c>
      <c r="F27" s="327">
        <v>32</v>
      </c>
      <c r="G27" s="327">
        <v>0</v>
      </c>
      <c r="H27" s="327">
        <v>32</v>
      </c>
      <c r="I27" s="327">
        <v>0</v>
      </c>
      <c r="J27" s="327">
        <v>32</v>
      </c>
      <c r="K27" s="328">
        <v>0</v>
      </c>
      <c r="L27" s="328">
        <v>0</v>
      </c>
      <c r="M27" s="328">
        <v>0</v>
      </c>
      <c r="N27" s="330">
        <v>0</v>
      </c>
    </row>
    <row r="28" spans="1:14">
      <c r="A28" s="63"/>
      <c r="B28" s="67" t="s">
        <v>0</v>
      </c>
      <c r="C28" s="106"/>
      <c r="D28" s="71" t="s">
        <v>8</v>
      </c>
      <c r="E28" s="148">
        <v>9</v>
      </c>
      <c r="F28" s="327">
        <v>33</v>
      </c>
      <c r="G28" s="327">
        <v>0</v>
      </c>
      <c r="H28" s="327">
        <v>33</v>
      </c>
      <c r="I28" s="327">
        <v>0</v>
      </c>
      <c r="J28" s="327">
        <v>33</v>
      </c>
      <c r="K28" s="328">
        <v>0</v>
      </c>
      <c r="L28" s="328">
        <v>0</v>
      </c>
      <c r="M28" s="328">
        <v>0</v>
      </c>
      <c r="N28" s="330">
        <v>0</v>
      </c>
    </row>
    <row r="29" spans="1:14">
      <c r="A29" s="63"/>
      <c r="B29" s="67" t="s">
        <v>2</v>
      </c>
      <c r="C29" s="106" t="s">
        <v>5</v>
      </c>
      <c r="D29" s="71" t="s">
        <v>27</v>
      </c>
      <c r="E29" s="148">
        <v>8</v>
      </c>
      <c r="F29" s="327">
        <v>12</v>
      </c>
      <c r="G29" s="327">
        <v>0</v>
      </c>
      <c r="H29" s="327">
        <v>12</v>
      </c>
      <c r="I29" s="327">
        <v>0</v>
      </c>
      <c r="J29" s="327">
        <v>12</v>
      </c>
      <c r="K29" s="328">
        <v>0</v>
      </c>
      <c r="L29" s="328">
        <v>0</v>
      </c>
      <c r="M29" s="328">
        <v>0</v>
      </c>
      <c r="N29" s="330">
        <v>0</v>
      </c>
    </row>
    <row r="30" spans="1:14">
      <c r="A30" s="63"/>
      <c r="B30" s="67" t="s">
        <v>4</v>
      </c>
      <c r="C30" s="106"/>
      <c r="D30" s="71" t="s">
        <v>4</v>
      </c>
      <c r="E30" s="148">
        <v>7</v>
      </c>
      <c r="F30" s="327">
        <v>5</v>
      </c>
      <c r="G30" s="327">
        <v>0</v>
      </c>
      <c r="H30" s="327">
        <v>5</v>
      </c>
      <c r="I30" s="327">
        <v>0</v>
      </c>
      <c r="J30" s="327">
        <v>5</v>
      </c>
      <c r="K30" s="328">
        <v>0</v>
      </c>
      <c r="L30" s="328">
        <v>0</v>
      </c>
      <c r="M30" s="328">
        <v>0</v>
      </c>
      <c r="N30" s="330">
        <v>0</v>
      </c>
    </row>
    <row r="31" spans="1:14">
      <c r="A31" s="63"/>
      <c r="B31" s="67" t="s">
        <v>0</v>
      </c>
      <c r="C31" s="106"/>
      <c r="D31" s="71" t="s">
        <v>9</v>
      </c>
      <c r="E31" s="148">
        <v>6</v>
      </c>
      <c r="F31" s="327">
        <v>2</v>
      </c>
      <c r="G31" s="327">
        <v>0</v>
      </c>
      <c r="H31" s="327">
        <v>2</v>
      </c>
      <c r="I31" s="327">
        <v>0</v>
      </c>
      <c r="J31" s="327">
        <v>2</v>
      </c>
      <c r="K31" s="328">
        <v>0</v>
      </c>
      <c r="L31" s="328">
        <v>0</v>
      </c>
      <c r="M31" s="328">
        <v>0</v>
      </c>
      <c r="N31" s="330">
        <v>0</v>
      </c>
    </row>
    <row r="32" spans="1:14">
      <c r="A32" s="63"/>
      <c r="B32" s="67" t="s">
        <v>9</v>
      </c>
      <c r="C32" s="70"/>
      <c r="D32" s="71"/>
      <c r="E32" s="148">
        <v>5</v>
      </c>
      <c r="F32" s="327">
        <v>33</v>
      </c>
      <c r="G32" s="327">
        <v>0</v>
      </c>
      <c r="H32" s="327">
        <v>33</v>
      </c>
      <c r="I32" s="327">
        <v>0</v>
      </c>
      <c r="J32" s="327">
        <v>33</v>
      </c>
      <c r="K32" s="328">
        <v>0</v>
      </c>
      <c r="L32" s="328">
        <v>0</v>
      </c>
      <c r="M32" s="328">
        <v>0</v>
      </c>
      <c r="N32" s="330">
        <v>0</v>
      </c>
    </row>
    <row r="33" spans="1:14">
      <c r="A33" s="63"/>
      <c r="B33" s="67"/>
      <c r="C33" s="106"/>
      <c r="D33" s="71"/>
      <c r="E33" s="148">
        <v>4</v>
      </c>
      <c r="F33" s="327">
        <v>23</v>
      </c>
      <c r="G33" s="327">
        <v>0</v>
      </c>
      <c r="H33" s="327">
        <v>23</v>
      </c>
      <c r="I33" s="327">
        <v>0</v>
      </c>
      <c r="J33" s="327">
        <v>23</v>
      </c>
      <c r="K33" s="328">
        <v>0</v>
      </c>
      <c r="L33" s="328">
        <v>0</v>
      </c>
      <c r="M33" s="328">
        <v>0</v>
      </c>
      <c r="N33" s="330">
        <v>0</v>
      </c>
    </row>
    <row r="34" spans="1:14">
      <c r="A34" s="63"/>
      <c r="B34" s="67"/>
      <c r="C34" s="106" t="s">
        <v>1</v>
      </c>
      <c r="D34" s="71"/>
      <c r="E34" s="148">
        <v>3</v>
      </c>
      <c r="F34" s="327">
        <v>0</v>
      </c>
      <c r="G34" s="327">
        <v>0</v>
      </c>
      <c r="H34" s="327">
        <v>0</v>
      </c>
      <c r="I34" s="327">
        <v>0</v>
      </c>
      <c r="J34" s="327">
        <v>0</v>
      </c>
      <c r="K34" s="328">
        <v>0</v>
      </c>
      <c r="L34" s="328">
        <v>0</v>
      </c>
      <c r="M34" s="328">
        <v>0</v>
      </c>
      <c r="N34" s="330">
        <v>0</v>
      </c>
    </row>
    <row r="35" spans="1:14">
      <c r="A35" s="63"/>
      <c r="B35" s="67"/>
      <c r="C35" s="106"/>
      <c r="D35" s="71"/>
      <c r="E35" s="148">
        <v>2</v>
      </c>
      <c r="F35" s="327">
        <v>0</v>
      </c>
      <c r="G35" s="327">
        <v>90</v>
      </c>
      <c r="H35" s="327">
        <v>90</v>
      </c>
      <c r="I35" s="327">
        <v>0</v>
      </c>
      <c r="J35" s="327">
        <v>90</v>
      </c>
      <c r="K35" s="328">
        <v>0</v>
      </c>
      <c r="L35" s="328">
        <v>0</v>
      </c>
      <c r="M35" s="328">
        <v>0</v>
      </c>
      <c r="N35" s="330">
        <v>0</v>
      </c>
    </row>
    <row r="36" spans="1:14">
      <c r="A36" s="63"/>
      <c r="B36" s="69"/>
      <c r="C36" s="72"/>
      <c r="D36" s="71"/>
      <c r="E36" s="70">
        <v>1</v>
      </c>
      <c r="F36" s="327">
        <v>0</v>
      </c>
      <c r="G36" s="327">
        <v>83</v>
      </c>
      <c r="H36" s="334">
        <v>83</v>
      </c>
      <c r="I36" s="334">
        <v>8</v>
      </c>
      <c r="J36" s="334">
        <v>91</v>
      </c>
      <c r="K36" s="328">
        <v>0</v>
      </c>
      <c r="L36" s="328">
        <v>2</v>
      </c>
      <c r="M36" s="328">
        <v>2</v>
      </c>
      <c r="N36" s="330">
        <v>4</v>
      </c>
    </row>
    <row r="37" spans="1:14" ht="12.75" customHeight="1">
      <c r="A37" s="63"/>
      <c r="B37" s="487" t="s">
        <v>19</v>
      </c>
      <c r="C37" s="488"/>
      <c r="D37" s="488"/>
      <c r="E37" s="488"/>
      <c r="F37" s="332">
        <v>665</v>
      </c>
      <c r="G37" s="327">
        <v>173</v>
      </c>
      <c r="H37" s="327">
        <v>838</v>
      </c>
      <c r="I37" s="327">
        <v>8</v>
      </c>
      <c r="J37" s="327">
        <v>846</v>
      </c>
      <c r="K37" s="332">
        <v>193</v>
      </c>
      <c r="L37" s="327">
        <v>67</v>
      </c>
      <c r="M37" s="331">
        <v>260</v>
      </c>
      <c r="N37" s="333">
        <v>100</v>
      </c>
    </row>
    <row r="38" spans="1:14">
      <c r="A38" s="63"/>
      <c r="B38" s="64"/>
      <c r="C38" s="70"/>
      <c r="D38" s="168"/>
      <c r="E38" s="148">
        <v>13</v>
      </c>
      <c r="F38" s="327">
        <v>1</v>
      </c>
      <c r="G38" s="327">
        <v>0</v>
      </c>
      <c r="H38" s="335">
        <v>1</v>
      </c>
      <c r="I38" s="335">
        <v>0</v>
      </c>
      <c r="J38" s="335">
        <v>1</v>
      </c>
      <c r="K38" s="328">
        <v>3</v>
      </c>
      <c r="L38" s="328">
        <v>0</v>
      </c>
      <c r="M38" s="328">
        <v>3</v>
      </c>
      <c r="N38" s="330">
        <v>0</v>
      </c>
    </row>
    <row r="39" spans="1:14">
      <c r="A39" s="63"/>
      <c r="B39" s="67" t="s">
        <v>1</v>
      </c>
      <c r="C39" s="106" t="s">
        <v>0</v>
      </c>
      <c r="D39" s="71" t="s">
        <v>21</v>
      </c>
      <c r="E39" s="148">
        <v>12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8">
        <v>0</v>
      </c>
      <c r="L39" s="328">
        <v>0</v>
      </c>
      <c r="M39" s="328">
        <v>0</v>
      </c>
      <c r="N39" s="330">
        <v>0</v>
      </c>
    </row>
    <row r="40" spans="1:14">
      <c r="A40" s="63"/>
      <c r="B40" s="67" t="s">
        <v>10</v>
      </c>
      <c r="C40" s="106"/>
      <c r="D40" s="71" t="s">
        <v>10</v>
      </c>
      <c r="E40" s="148">
        <v>11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8">
        <v>0</v>
      </c>
      <c r="L40" s="328">
        <v>0</v>
      </c>
      <c r="M40" s="328">
        <v>0</v>
      </c>
      <c r="N40" s="330">
        <v>0</v>
      </c>
    </row>
    <row r="41" spans="1:14">
      <c r="A41" s="63"/>
      <c r="B41" s="67" t="s">
        <v>11</v>
      </c>
      <c r="C41" s="70"/>
      <c r="D41" s="71" t="s">
        <v>2</v>
      </c>
      <c r="E41" s="148">
        <v>10</v>
      </c>
      <c r="F41" s="327">
        <v>1</v>
      </c>
      <c r="G41" s="327">
        <v>0</v>
      </c>
      <c r="H41" s="327">
        <v>1</v>
      </c>
      <c r="I41" s="327">
        <v>0</v>
      </c>
      <c r="J41" s="327">
        <v>1</v>
      </c>
      <c r="K41" s="328">
        <v>0</v>
      </c>
      <c r="L41" s="328">
        <v>0</v>
      </c>
      <c r="M41" s="328">
        <v>0</v>
      </c>
      <c r="N41" s="330">
        <v>0</v>
      </c>
    </row>
    <row r="42" spans="1:14">
      <c r="A42" s="63"/>
      <c r="B42" s="67" t="s">
        <v>4</v>
      </c>
      <c r="C42" s="106"/>
      <c r="D42" s="71" t="s">
        <v>27</v>
      </c>
      <c r="E42" s="148">
        <v>9</v>
      </c>
      <c r="F42" s="327">
        <v>0</v>
      </c>
      <c r="G42" s="327">
        <v>0</v>
      </c>
      <c r="H42" s="327">
        <v>0</v>
      </c>
      <c r="I42" s="327">
        <v>0</v>
      </c>
      <c r="J42" s="327">
        <v>0</v>
      </c>
      <c r="K42" s="328">
        <v>0</v>
      </c>
      <c r="L42" s="328">
        <v>0</v>
      </c>
      <c r="M42" s="328">
        <v>0</v>
      </c>
      <c r="N42" s="330">
        <v>0</v>
      </c>
    </row>
    <row r="43" spans="1:14">
      <c r="A43" s="63"/>
      <c r="B43" s="67" t="s">
        <v>3</v>
      </c>
      <c r="C43" s="106" t="s">
        <v>5</v>
      </c>
      <c r="D43" s="71" t="s">
        <v>1</v>
      </c>
      <c r="E43" s="148">
        <v>8</v>
      </c>
      <c r="F43" s="327">
        <v>0</v>
      </c>
      <c r="G43" s="327">
        <v>0</v>
      </c>
      <c r="H43" s="327">
        <v>0</v>
      </c>
      <c r="I43" s="327">
        <v>0</v>
      </c>
      <c r="J43" s="327">
        <v>0</v>
      </c>
      <c r="K43" s="328">
        <v>0</v>
      </c>
      <c r="L43" s="328">
        <v>0</v>
      </c>
      <c r="M43" s="328">
        <v>0</v>
      </c>
      <c r="N43" s="330">
        <v>0</v>
      </c>
    </row>
    <row r="44" spans="1:14">
      <c r="A44" s="63"/>
      <c r="B44" s="67" t="s">
        <v>4</v>
      </c>
      <c r="C44" s="106"/>
      <c r="D44" s="71" t="s">
        <v>26</v>
      </c>
      <c r="E44" s="148">
        <v>7</v>
      </c>
      <c r="F44" s="327">
        <v>0</v>
      </c>
      <c r="G44" s="327">
        <v>0</v>
      </c>
      <c r="H44" s="327">
        <v>0</v>
      </c>
      <c r="I44" s="327">
        <v>0</v>
      </c>
      <c r="J44" s="327">
        <v>0</v>
      </c>
      <c r="K44" s="328">
        <v>0</v>
      </c>
      <c r="L44" s="328">
        <v>0</v>
      </c>
      <c r="M44" s="328">
        <v>0</v>
      </c>
      <c r="N44" s="330">
        <v>0</v>
      </c>
    </row>
    <row r="45" spans="1:14">
      <c r="A45" s="63"/>
      <c r="B45" s="67" t="s">
        <v>1</v>
      </c>
      <c r="C45" s="106"/>
      <c r="D45" s="71" t="s">
        <v>22</v>
      </c>
      <c r="E45" s="148">
        <v>6</v>
      </c>
      <c r="F45" s="327">
        <v>0</v>
      </c>
      <c r="G45" s="327">
        <v>0</v>
      </c>
      <c r="H45" s="327">
        <v>0</v>
      </c>
      <c r="I45" s="327">
        <v>0</v>
      </c>
      <c r="J45" s="327">
        <v>0</v>
      </c>
      <c r="K45" s="328">
        <v>0</v>
      </c>
      <c r="L45" s="328">
        <v>0</v>
      </c>
      <c r="M45" s="328">
        <v>0</v>
      </c>
      <c r="N45" s="330">
        <v>0</v>
      </c>
    </row>
    <row r="46" spans="1:14">
      <c r="A46" s="63"/>
      <c r="B46" s="67" t="s">
        <v>12</v>
      </c>
      <c r="C46" s="70"/>
      <c r="D46" s="71" t="s">
        <v>2</v>
      </c>
      <c r="E46" s="148">
        <v>5</v>
      </c>
      <c r="F46" s="327">
        <v>0</v>
      </c>
      <c r="G46" s="327">
        <v>0</v>
      </c>
      <c r="H46" s="327">
        <v>0</v>
      </c>
      <c r="I46" s="327">
        <v>0</v>
      </c>
      <c r="J46" s="327">
        <v>0</v>
      </c>
      <c r="K46" s="328">
        <v>0</v>
      </c>
      <c r="L46" s="328">
        <v>0</v>
      </c>
      <c r="M46" s="328">
        <v>0</v>
      </c>
      <c r="N46" s="330">
        <v>0</v>
      </c>
    </row>
    <row r="47" spans="1:14">
      <c r="A47" s="63"/>
      <c r="B47" s="67"/>
      <c r="C47" s="106"/>
      <c r="D47" s="71" t="s">
        <v>7</v>
      </c>
      <c r="E47" s="148">
        <v>4</v>
      </c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8">
        <v>0</v>
      </c>
      <c r="L47" s="328">
        <v>0</v>
      </c>
      <c r="M47" s="328">
        <v>0</v>
      </c>
      <c r="N47" s="330">
        <v>0</v>
      </c>
    </row>
    <row r="48" spans="1:14">
      <c r="A48" s="63"/>
      <c r="B48" s="67"/>
      <c r="C48" s="106" t="s">
        <v>1</v>
      </c>
      <c r="D48" s="71" t="s">
        <v>1</v>
      </c>
      <c r="E48" s="148">
        <v>3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8">
        <v>0</v>
      </c>
      <c r="L48" s="328">
        <v>0</v>
      </c>
      <c r="M48" s="328">
        <v>0</v>
      </c>
      <c r="N48" s="330">
        <v>0</v>
      </c>
    </row>
    <row r="49" spans="1:14">
      <c r="A49" s="63"/>
      <c r="B49" s="67"/>
      <c r="C49" s="106"/>
      <c r="D49" s="71" t="s">
        <v>3</v>
      </c>
      <c r="E49" s="148">
        <v>2</v>
      </c>
      <c r="F49" s="327">
        <v>0</v>
      </c>
      <c r="G49" s="327">
        <v>0</v>
      </c>
      <c r="H49" s="327">
        <v>0</v>
      </c>
      <c r="I49" s="327">
        <v>0</v>
      </c>
      <c r="J49" s="327">
        <v>0</v>
      </c>
      <c r="K49" s="328">
        <v>0</v>
      </c>
      <c r="L49" s="328">
        <v>0</v>
      </c>
      <c r="M49" s="328">
        <v>0</v>
      </c>
      <c r="N49" s="330">
        <v>0</v>
      </c>
    </row>
    <row r="50" spans="1:14">
      <c r="A50" s="63"/>
      <c r="B50" s="69"/>
      <c r="C50" s="71"/>
      <c r="D50" s="72"/>
      <c r="E50" s="70">
        <v>1</v>
      </c>
      <c r="F50" s="327">
        <v>0</v>
      </c>
      <c r="G50" s="327">
        <v>0</v>
      </c>
      <c r="H50" s="334">
        <v>0</v>
      </c>
      <c r="I50" s="327">
        <v>8</v>
      </c>
      <c r="J50" s="334">
        <v>8</v>
      </c>
      <c r="K50" s="328">
        <v>0</v>
      </c>
      <c r="L50" s="328">
        <v>0</v>
      </c>
      <c r="M50" s="336">
        <v>0</v>
      </c>
      <c r="N50" s="330">
        <v>0</v>
      </c>
    </row>
    <row r="51" spans="1:14" ht="12.75" customHeight="1">
      <c r="A51" s="56"/>
      <c r="B51" s="490" t="s">
        <v>20</v>
      </c>
      <c r="C51" s="491"/>
      <c r="D51" s="491"/>
      <c r="E51" s="491"/>
      <c r="F51" s="327">
        <v>2</v>
      </c>
      <c r="G51" s="327">
        <v>0</v>
      </c>
      <c r="H51" s="327">
        <v>2</v>
      </c>
      <c r="I51" s="327">
        <v>8</v>
      </c>
      <c r="J51" s="327">
        <v>10</v>
      </c>
      <c r="K51" s="327">
        <v>3</v>
      </c>
      <c r="L51" s="327">
        <v>0</v>
      </c>
      <c r="M51" s="327">
        <v>3</v>
      </c>
      <c r="N51" s="333">
        <v>0</v>
      </c>
    </row>
    <row r="52" spans="1:14">
      <c r="A52" s="56"/>
      <c r="B52" s="487" t="s">
        <v>37</v>
      </c>
      <c r="C52" s="488"/>
      <c r="D52" s="488"/>
      <c r="E52" s="489"/>
      <c r="F52" s="327">
        <v>0</v>
      </c>
      <c r="G52" s="327">
        <v>0</v>
      </c>
      <c r="H52" s="327">
        <v>0</v>
      </c>
      <c r="I52" s="327">
        <v>0</v>
      </c>
      <c r="J52" s="327">
        <v>0</v>
      </c>
      <c r="K52" s="327">
        <v>4</v>
      </c>
      <c r="L52" s="328">
        <v>3</v>
      </c>
      <c r="M52" s="327">
        <f>SUM(K52:L52)</f>
        <v>7</v>
      </c>
      <c r="N52" s="333">
        <v>6</v>
      </c>
    </row>
    <row r="53" spans="1:14" ht="12.75" customHeight="1" thickBot="1">
      <c r="A53" s="56"/>
      <c r="B53" s="478" t="s">
        <v>40</v>
      </c>
      <c r="C53" s="479"/>
      <c r="D53" s="479"/>
      <c r="E53" s="479"/>
      <c r="F53" s="337">
        <v>959</v>
      </c>
      <c r="G53" s="337">
        <v>349</v>
      </c>
      <c r="H53" s="337">
        <v>1308</v>
      </c>
      <c r="I53" s="337">
        <v>50</v>
      </c>
      <c r="J53" s="337">
        <v>1358</v>
      </c>
      <c r="K53" s="337">
        <v>372</v>
      </c>
      <c r="L53" s="337">
        <v>100</v>
      </c>
      <c r="M53" s="337">
        <v>472</v>
      </c>
      <c r="N53" s="338">
        <v>149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M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8" t="s">
        <v>16</v>
      </c>
      <c r="G9" s="108" t="s">
        <v>17</v>
      </c>
      <c r="H9" s="108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107">
        <v>13</v>
      </c>
      <c r="F10" s="552">
        <v>300</v>
      </c>
      <c r="G10" s="553"/>
      <c r="H10" s="549">
        <v>300</v>
      </c>
      <c r="I10" s="548">
        <v>15</v>
      </c>
      <c r="J10" s="549">
        <v>315</v>
      </c>
      <c r="K10" s="551">
        <v>220</v>
      </c>
      <c r="L10" s="551">
        <v>32</v>
      </c>
      <c r="M10" s="550">
        <v>252</v>
      </c>
      <c r="N10" s="551">
        <v>36</v>
      </c>
    </row>
    <row r="11" spans="1:14">
      <c r="A11" s="3"/>
      <c r="B11" s="15" t="s">
        <v>1</v>
      </c>
      <c r="C11" s="96" t="s">
        <v>0</v>
      </c>
      <c r="D11" s="11"/>
      <c r="E11" s="107">
        <v>12</v>
      </c>
      <c r="F11" s="552">
        <v>2</v>
      </c>
      <c r="G11" s="553"/>
      <c r="H11" s="549">
        <v>2</v>
      </c>
      <c r="I11" s="548"/>
      <c r="J11" s="549">
        <v>2</v>
      </c>
      <c r="K11" s="551"/>
      <c r="L11" s="551"/>
      <c r="M11" s="550">
        <v>0</v>
      </c>
      <c r="N11" s="551"/>
    </row>
    <row r="12" spans="1:14">
      <c r="A12" s="3"/>
      <c r="B12" s="15" t="s">
        <v>2</v>
      </c>
      <c r="C12" s="97"/>
      <c r="D12" s="18" t="s">
        <v>6</v>
      </c>
      <c r="E12" s="107">
        <v>11</v>
      </c>
      <c r="F12" s="552">
        <v>117</v>
      </c>
      <c r="G12" s="553"/>
      <c r="H12" s="549">
        <v>117</v>
      </c>
      <c r="I12" s="548"/>
      <c r="J12" s="549">
        <v>117</v>
      </c>
      <c r="K12" s="551"/>
      <c r="L12" s="551"/>
      <c r="M12" s="550">
        <v>0</v>
      </c>
      <c r="N12" s="551"/>
    </row>
    <row r="13" spans="1:14">
      <c r="A13" s="3"/>
      <c r="B13" s="15" t="s">
        <v>1</v>
      </c>
      <c r="C13" s="96"/>
      <c r="D13" s="18" t="s">
        <v>10</v>
      </c>
      <c r="E13" s="107">
        <v>10</v>
      </c>
      <c r="F13" s="552">
        <v>36</v>
      </c>
      <c r="G13" s="553"/>
      <c r="H13" s="549">
        <v>36</v>
      </c>
      <c r="I13" s="548"/>
      <c r="J13" s="549">
        <v>36</v>
      </c>
      <c r="K13" s="551"/>
      <c r="L13" s="551"/>
      <c r="M13" s="550">
        <v>0</v>
      </c>
      <c r="N13" s="551"/>
    </row>
    <row r="14" spans="1:14">
      <c r="A14" s="3"/>
      <c r="B14" s="15" t="s">
        <v>3</v>
      </c>
      <c r="C14" s="96"/>
      <c r="D14" s="18" t="s">
        <v>25</v>
      </c>
      <c r="E14" s="107">
        <v>9</v>
      </c>
      <c r="F14" s="552">
        <v>18</v>
      </c>
      <c r="G14" s="553"/>
      <c r="H14" s="549">
        <v>18</v>
      </c>
      <c r="I14" s="548"/>
      <c r="J14" s="549">
        <v>18</v>
      </c>
      <c r="K14" s="551">
        <v>1</v>
      </c>
      <c r="L14" s="551"/>
      <c r="M14" s="550">
        <v>1</v>
      </c>
      <c r="N14" s="551"/>
    </row>
    <row r="15" spans="1:14">
      <c r="A15" s="3"/>
      <c r="B15" s="15" t="s">
        <v>4</v>
      </c>
      <c r="C15" s="96" t="s">
        <v>5</v>
      </c>
      <c r="D15" s="18" t="s">
        <v>22</v>
      </c>
      <c r="E15" s="107">
        <v>8</v>
      </c>
      <c r="F15" s="552">
        <v>20</v>
      </c>
      <c r="G15" s="553"/>
      <c r="H15" s="549">
        <v>20</v>
      </c>
      <c r="I15" s="548"/>
      <c r="J15" s="549">
        <v>20</v>
      </c>
      <c r="K15" s="551">
        <v>1</v>
      </c>
      <c r="L15" s="551"/>
      <c r="M15" s="550">
        <v>1</v>
      </c>
      <c r="N15" s="551"/>
    </row>
    <row r="16" spans="1:14">
      <c r="A16" s="3"/>
      <c r="B16" s="15" t="s">
        <v>6</v>
      </c>
      <c r="C16" s="96"/>
      <c r="D16" s="18" t="s">
        <v>12</v>
      </c>
      <c r="E16" s="107">
        <v>7</v>
      </c>
      <c r="F16" s="552">
        <v>98</v>
      </c>
      <c r="G16" s="553"/>
      <c r="H16" s="549">
        <v>98</v>
      </c>
      <c r="I16" s="548"/>
      <c r="J16" s="549">
        <v>98</v>
      </c>
      <c r="K16" s="551"/>
      <c r="L16" s="551">
        <v>1</v>
      </c>
      <c r="M16" s="550">
        <v>1</v>
      </c>
      <c r="N16" s="551">
        <v>2</v>
      </c>
    </row>
    <row r="17" spans="1:14">
      <c r="A17" s="3"/>
      <c r="B17" s="15" t="s">
        <v>7</v>
      </c>
      <c r="C17" s="97"/>
      <c r="D17" s="18" t="s">
        <v>4</v>
      </c>
      <c r="E17" s="107">
        <v>6</v>
      </c>
      <c r="F17" s="552">
        <v>82</v>
      </c>
      <c r="G17" s="553"/>
      <c r="H17" s="549">
        <v>82</v>
      </c>
      <c r="I17" s="548"/>
      <c r="J17" s="549">
        <v>82</v>
      </c>
      <c r="K17" s="551"/>
      <c r="L17" s="551"/>
      <c r="M17" s="550">
        <v>0</v>
      </c>
      <c r="N17" s="551"/>
    </row>
    <row r="18" spans="1:14">
      <c r="A18" s="3"/>
      <c r="B18" s="15" t="s">
        <v>1</v>
      </c>
      <c r="C18" s="96"/>
      <c r="D18" s="18" t="s">
        <v>9</v>
      </c>
      <c r="E18" s="107">
        <v>5</v>
      </c>
      <c r="F18" s="552">
        <v>39</v>
      </c>
      <c r="G18" s="553"/>
      <c r="H18" s="549">
        <v>39</v>
      </c>
      <c r="I18" s="548"/>
      <c r="J18" s="549">
        <v>39</v>
      </c>
      <c r="K18" s="551"/>
      <c r="L18" s="551"/>
      <c r="M18" s="550">
        <v>0</v>
      </c>
      <c r="N18" s="551"/>
    </row>
    <row r="19" spans="1:14">
      <c r="A19" s="3"/>
      <c r="B19" s="15"/>
      <c r="C19" s="96"/>
      <c r="D19" s="18" t="s">
        <v>12</v>
      </c>
      <c r="E19" s="107">
        <v>4</v>
      </c>
      <c r="F19" s="552">
        <v>54</v>
      </c>
      <c r="G19" s="553"/>
      <c r="H19" s="549">
        <v>54</v>
      </c>
      <c r="I19" s="548"/>
      <c r="J19" s="549">
        <v>54</v>
      </c>
      <c r="K19" s="551"/>
      <c r="L19" s="551"/>
      <c r="M19" s="550">
        <v>0</v>
      </c>
      <c r="N19" s="551"/>
    </row>
    <row r="20" spans="1:14">
      <c r="A20" s="3"/>
      <c r="B20" s="15"/>
      <c r="C20" s="96" t="s">
        <v>1</v>
      </c>
      <c r="D20" s="11"/>
      <c r="E20" s="107">
        <v>3</v>
      </c>
      <c r="F20" s="554"/>
      <c r="G20" s="552">
        <v>79</v>
      </c>
      <c r="H20" s="549">
        <v>79</v>
      </c>
      <c r="I20" s="548"/>
      <c r="J20" s="549">
        <v>79</v>
      </c>
      <c r="K20" s="551"/>
      <c r="L20" s="551"/>
      <c r="M20" s="550">
        <v>0</v>
      </c>
      <c r="N20" s="551"/>
    </row>
    <row r="21" spans="1:14">
      <c r="A21" s="3"/>
      <c r="B21" s="15"/>
      <c r="C21" s="96"/>
      <c r="D21" s="11"/>
      <c r="E21" s="107">
        <v>2</v>
      </c>
      <c r="F21" s="554"/>
      <c r="G21" s="552">
        <v>96</v>
      </c>
      <c r="H21" s="549">
        <v>96</v>
      </c>
      <c r="I21" s="548"/>
      <c r="J21" s="549">
        <v>96</v>
      </c>
      <c r="K21" s="551"/>
      <c r="L21" s="551"/>
      <c r="M21" s="550">
        <v>0</v>
      </c>
      <c r="N21" s="551"/>
    </row>
    <row r="22" spans="1:14">
      <c r="A22" s="3"/>
      <c r="B22" s="98"/>
      <c r="C22" s="97"/>
      <c r="D22" s="11"/>
      <c r="E22" s="9">
        <v>1</v>
      </c>
      <c r="F22" s="554"/>
      <c r="G22" s="552">
        <v>24</v>
      </c>
      <c r="H22" s="549">
        <v>24</v>
      </c>
      <c r="I22" s="548"/>
      <c r="J22" s="549">
        <v>24</v>
      </c>
      <c r="K22" s="551"/>
      <c r="L22" s="551"/>
      <c r="M22" s="550">
        <v>0</v>
      </c>
      <c r="N22" s="551"/>
    </row>
    <row r="23" spans="1:14" ht="12.75" customHeight="1">
      <c r="A23" s="3"/>
      <c r="B23" s="492" t="s">
        <v>18</v>
      </c>
      <c r="C23" s="493"/>
      <c r="D23" s="493"/>
      <c r="E23" s="494"/>
      <c r="F23" s="325">
        <f t="shared" ref="F23:N23" si="0">SUM(F10:F22)</f>
        <v>766</v>
      </c>
      <c r="G23" s="325">
        <f t="shared" si="0"/>
        <v>199</v>
      </c>
      <c r="H23" s="325">
        <f t="shared" si="0"/>
        <v>965</v>
      </c>
      <c r="I23" s="325">
        <f t="shared" si="0"/>
        <v>15</v>
      </c>
      <c r="J23" s="325">
        <f t="shared" si="0"/>
        <v>980</v>
      </c>
      <c r="K23" s="325">
        <f t="shared" si="0"/>
        <v>222</v>
      </c>
      <c r="L23" s="325">
        <f t="shared" si="0"/>
        <v>33</v>
      </c>
      <c r="M23" s="325">
        <f t="shared" si="0"/>
        <v>255</v>
      </c>
      <c r="N23" s="325">
        <f t="shared" si="0"/>
        <v>38</v>
      </c>
    </row>
    <row r="24" spans="1:14">
      <c r="A24" s="3"/>
      <c r="B24" s="15"/>
      <c r="C24" s="15"/>
      <c r="D24" s="22"/>
      <c r="E24" s="98">
        <v>13</v>
      </c>
      <c r="F24" s="560">
        <v>713</v>
      </c>
      <c r="G24" s="561"/>
      <c r="H24" s="557">
        <v>713</v>
      </c>
      <c r="I24" s="548">
        <v>25</v>
      </c>
      <c r="J24" s="557">
        <v>738</v>
      </c>
      <c r="K24" s="559">
        <v>243</v>
      </c>
      <c r="L24" s="559">
        <v>40</v>
      </c>
      <c r="M24" s="558">
        <v>283</v>
      </c>
      <c r="N24" s="559">
        <v>58</v>
      </c>
    </row>
    <row r="25" spans="1:14">
      <c r="A25" s="3"/>
      <c r="B25" s="15"/>
      <c r="C25" s="15" t="s">
        <v>0</v>
      </c>
      <c r="D25" s="22"/>
      <c r="E25" s="107">
        <v>12</v>
      </c>
      <c r="F25" s="560">
        <v>8</v>
      </c>
      <c r="G25" s="561"/>
      <c r="H25" s="557">
        <v>8</v>
      </c>
      <c r="I25" s="548"/>
      <c r="J25" s="557">
        <v>8</v>
      </c>
      <c r="K25" s="559">
        <v>1</v>
      </c>
      <c r="L25" s="559"/>
      <c r="M25" s="558">
        <v>1</v>
      </c>
      <c r="N25" s="559"/>
    </row>
    <row r="26" spans="1:14">
      <c r="A26" s="3"/>
      <c r="B26" s="15" t="s">
        <v>7</v>
      </c>
      <c r="C26" s="98"/>
      <c r="D26" s="22"/>
      <c r="E26" s="107">
        <v>11</v>
      </c>
      <c r="F26" s="560">
        <v>173</v>
      </c>
      <c r="G26" s="561"/>
      <c r="H26" s="557">
        <v>173</v>
      </c>
      <c r="I26" s="548"/>
      <c r="J26" s="557">
        <v>173</v>
      </c>
      <c r="K26" s="559">
        <v>1</v>
      </c>
      <c r="L26" s="559"/>
      <c r="M26" s="558">
        <v>1</v>
      </c>
      <c r="N26" s="559"/>
    </row>
    <row r="27" spans="1:14">
      <c r="A27" s="3"/>
      <c r="B27" s="15" t="s">
        <v>8</v>
      </c>
      <c r="C27" s="15"/>
      <c r="D27" s="22" t="s">
        <v>26</v>
      </c>
      <c r="E27" s="107">
        <v>10</v>
      </c>
      <c r="F27" s="560">
        <v>76</v>
      </c>
      <c r="G27" s="561"/>
      <c r="H27" s="557">
        <v>76</v>
      </c>
      <c r="I27" s="548"/>
      <c r="J27" s="557">
        <v>76</v>
      </c>
      <c r="K27" s="559">
        <v>3</v>
      </c>
      <c r="L27" s="559"/>
      <c r="M27" s="558">
        <v>3</v>
      </c>
      <c r="N27" s="559"/>
    </row>
    <row r="28" spans="1:14">
      <c r="A28" s="3"/>
      <c r="B28" s="15" t="s">
        <v>0</v>
      </c>
      <c r="C28" s="15"/>
      <c r="D28" s="22" t="s">
        <v>8</v>
      </c>
      <c r="E28" s="107">
        <v>9</v>
      </c>
      <c r="F28" s="560">
        <v>28</v>
      </c>
      <c r="G28" s="561"/>
      <c r="H28" s="557">
        <v>28</v>
      </c>
      <c r="I28" s="548"/>
      <c r="J28" s="557">
        <v>28</v>
      </c>
      <c r="K28" s="559"/>
      <c r="L28" s="559"/>
      <c r="M28" s="558">
        <v>0</v>
      </c>
      <c r="N28" s="559"/>
    </row>
    <row r="29" spans="1:14">
      <c r="A29" s="3"/>
      <c r="B29" s="15" t="s">
        <v>2</v>
      </c>
      <c r="C29" s="15" t="s">
        <v>5</v>
      </c>
      <c r="D29" s="22" t="s">
        <v>27</v>
      </c>
      <c r="E29" s="107">
        <v>8</v>
      </c>
      <c r="F29" s="560">
        <v>41</v>
      </c>
      <c r="G29" s="561"/>
      <c r="H29" s="557">
        <v>41</v>
      </c>
      <c r="I29" s="548"/>
      <c r="J29" s="557">
        <v>41</v>
      </c>
      <c r="K29" s="559">
        <v>1</v>
      </c>
      <c r="L29" s="559">
        <v>1</v>
      </c>
      <c r="M29" s="558">
        <v>2</v>
      </c>
      <c r="N29" s="559">
        <v>1</v>
      </c>
    </row>
    <row r="30" spans="1:14">
      <c r="A30" s="3"/>
      <c r="B30" s="15" t="s">
        <v>4</v>
      </c>
      <c r="C30" s="15"/>
      <c r="D30" s="22" t="s">
        <v>4</v>
      </c>
      <c r="E30" s="107">
        <v>7</v>
      </c>
      <c r="F30" s="560">
        <v>93</v>
      </c>
      <c r="G30" s="561"/>
      <c r="H30" s="557">
        <v>93</v>
      </c>
      <c r="I30" s="548"/>
      <c r="J30" s="557">
        <v>93</v>
      </c>
      <c r="K30" s="559">
        <v>2</v>
      </c>
      <c r="L30" s="559">
        <v>1</v>
      </c>
      <c r="M30" s="558">
        <v>3</v>
      </c>
      <c r="N30" s="559">
        <v>1</v>
      </c>
    </row>
    <row r="31" spans="1:14">
      <c r="A31" s="3"/>
      <c r="B31" s="15" t="s">
        <v>0</v>
      </c>
      <c r="C31" s="15"/>
      <c r="D31" s="22" t="s">
        <v>9</v>
      </c>
      <c r="E31" s="107">
        <v>6</v>
      </c>
      <c r="F31" s="560">
        <v>43</v>
      </c>
      <c r="G31" s="561"/>
      <c r="H31" s="557">
        <v>43</v>
      </c>
      <c r="I31" s="548"/>
      <c r="J31" s="557">
        <v>43</v>
      </c>
      <c r="K31" s="559"/>
      <c r="L31" s="559"/>
      <c r="M31" s="558">
        <v>0</v>
      </c>
      <c r="N31" s="559"/>
    </row>
    <row r="32" spans="1:14">
      <c r="A32" s="3"/>
      <c r="B32" s="15" t="s">
        <v>9</v>
      </c>
      <c r="C32" s="9"/>
      <c r="D32" s="22"/>
      <c r="E32" s="107">
        <v>5</v>
      </c>
      <c r="F32" s="560">
        <v>34</v>
      </c>
      <c r="G32" s="561"/>
      <c r="H32" s="557">
        <v>34</v>
      </c>
      <c r="I32" s="548"/>
      <c r="J32" s="557">
        <v>34</v>
      </c>
      <c r="K32" s="559">
        <v>1</v>
      </c>
      <c r="L32" s="559">
        <v>1</v>
      </c>
      <c r="M32" s="558">
        <v>2</v>
      </c>
      <c r="N32" s="559">
        <v>1</v>
      </c>
    </row>
    <row r="33" spans="1:14">
      <c r="A33" s="3"/>
      <c r="B33" s="15"/>
      <c r="C33" s="15"/>
      <c r="D33" s="22"/>
      <c r="E33" s="107">
        <v>4</v>
      </c>
      <c r="F33" s="560">
        <v>47</v>
      </c>
      <c r="G33" s="561"/>
      <c r="H33" s="557">
        <v>47</v>
      </c>
      <c r="I33" s="548"/>
      <c r="J33" s="557">
        <v>47</v>
      </c>
      <c r="K33" s="559"/>
      <c r="L33" s="559"/>
      <c r="M33" s="558">
        <v>0</v>
      </c>
      <c r="N33" s="559"/>
    </row>
    <row r="34" spans="1:14">
      <c r="A34" s="3"/>
      <c r="B34" s="15"/>
      <c r="C34" s="15" t="s">
        <v>1</v>
      </c>
      <c r="D34" s="22"/>
      <c r="E34" s="107">
        <v>3</v>
      </c>
      <c r="F34" s="561"/>
      <c r="G34" s="560">
        <v>65</v>
      </c>
      <c r="H34" s="557">
        <v>65</v>
      </c>
      <c r="I34" s="548"/>
      <c r="J34" s="557">
        <v>65</v>
      </c>
      <c r="K34" s="559">
        <v>1</v>
      </c>
      <c r="L34" s="559"/>
      <c r="M34" s="558">
        <v>1</v>
      </c>
      <c r="N34" s="559"/>
    </row>
    <row r="35" spans="1:14">
      <c r="A35" s="3"/>
      <c r="B35" s="15"/>
      <c r="C35" s="15"/>
      <c r="D35" s="22"/>
      <c r="E35" s="107">
        <v>2</v>
      </c>
      <c r="F35" s="561"/>
      <c r="G35" s="560">
        <v>70</v>
      </c>
      <c r="H35" s="557">
        <v>70</v>
      </c>
      <c r="I35" s="548"/>
      <c r="J35" s="557">
        <v>70</v>
      </c>
      <c r="K35" s="559"/>
      <c r="L35" s="559"/>
      <c r="M35" s="558">
        <v>0</v>
      </c>
      <c r="N35" s="559"/>
    </row>
    <row r="36" spans="1:14">
      <c r="A36" s="3"/>
      <c r="B36" s="98"/>
      <c r="C36" s="98"/>
      <c r="D36" s="22"/>
      <c r="E36" s="9">
        <v>1</v>
      </c>
      <c r="F36" s="561"/>
      <c r="G36" s="560">
        <v>56</v>
      </c>
      <c r="H36" s="557">
        <v>56</v>
      </c>
      <c r="I36" s="548"/>
      <c r="J36" s="557">
        <v>56</v>
      </c>
      <c r="K36" s="559">
        <v>1</v>
      </c>
      <c r="L36" s="559">
        <v>1</v>
      </c>
      <c r="M36" s="558">
        <v>2</v>
      </c>
      <c r="N36" s="559">
        <v>1</v>
      </c>
    </row>
    <row r="37" spans="1:14" ht="12.75" customHeight="1">
      <c r="A37" s="3"/>
      <c r="B37" s="434" t="s">
        <v>19</v>
      </c>
      <c r="C37" s="435"/>
      <c r="D37" s="435"/>
      <c r="E37" s="435"/>
      <c r="F37" s="326">
        <f t="shared" ref="F37:N37" si="1">SUM(F24:F36)</f>
        <v>1256</v>
      </c>
      <c r="G37" s="326">
        <f t="shared" si="1"/>
        <v>191</v>
      </c>
      <c r="H37" s="326">
        <f t="shared" si="1"/>
        <v>1447</v>
      </c>
      <c r="I37" s="326">
        <f t="shared" si="1"/>
        <v>25</v>
      </c>
      <c r="J37" s="326">
        <f t="shared" si="1"/>
        <v>1472</v>
      </c>
      <c r="K37" s="326">
        <f t="shared" si="1"/>
        <v>254</v>
      </c>
      <c r="L37" s="326">
        <f t="shared" si="1"/>
        <v>44</v>
      </c>
      <c r="M37" s="326">
        <f t="shared" si="1"/>
        <v>298</v>
      </c>
      <c r="N37" s="326">
        <f t="shared" si="1"/>
        <v>62</v>
      </c>
    </row>
    <row r="38" spans="1:14">
      <c r="A38" s="3"/>
      <c r="B38" s="9"/>
      <c r="C38" s="9"/>
      <c r="D38" s="99"/>
      <c r="E38" s="107">
        <v>13</v>
      </c>
      <c r="F38" s="565">
        <v>8</v>
      </c>
      <c r="G38" s="566"/>
      <c r="H38" s="562">
        <v>8</v>
      </c>
      <c r="I38" s="548">
        <v>13</v>
      </c>
      <c r="J38" s="562">
        <v>21</v>
      </c>
      <c r="K38" s="564">
        <v>1</v>
      </c>
      <c r="L38" s="564"/>
      <c r="M38" s="563">
        <v>1</v>
      </c>
      <c r="N38" s="564"/>
    </row>
    <row r="39" spans="1:14">
      <c r="A39" s="3"/>
      <c r="B39" s="15" t="s">
        <v>1</v>
      </c>
      <c r="C39" s="15" t="s">
        <v>0</v>
      </c>
      <c r="D39" s="22" t="s">
        <v>21</v>
      </c>
      <c r="E39" s="107">
        <v>12</v>
      </c>
      <c r="F39" s="565"/>
      <c r="G39" s="566"/>
      <c r="H39" s="562">
        <v>0</v>
      </c>
      <c r="I39" s="548"/>
      <c r="J39" s="562">
        <v>0</v>
      </c>
      <c r="K39" s="564">
        <v>1</v>
      </c>
      <c r="L39" s="564"/>
      <c r="M39" s="563">
        <v>1</v>
      </c>
      <c r="N39" s="564"/>
    </row>
    <row r="40" spans="1:14">
      <c r="A40" s="3"/>
      <c r="B40" s="15" t="s">
        <v>10</v>
      </c>
      <c r="C40" s="15"/>
      <c r="D40" s="22" t="s">
        <v>10</v>
      </c>
      <c r="E40" s="107">
        <v>11</v>
      </c>
      <c r="F40" s="565">
        <v>4</v>
      </c>
      <c r="G40" s="566"/>
      <c r="H40" s="562">
        <v>4</v>
      </c>
      <c r="I40" s="548"/>
      <c r="J40" s="562">
        <v>4</v>
      </c>
      <c r="K40" s="564"/>
      <c r="L40" s="564"/>
      <c r="M40" s="563">
        <v>0</v>
      </c>
      <c r="N40" s="564"/>
    </row>
    <row r="41" spans="1:14">
      <c r="A41" s="3"/>
      <c r="B41" s="15" t="s">
        <v>11</v>
      </c>
      <c r="C41" s="9"/>
      <c r="D41" s="22" t="s">
        <v>2</v>
      </c>
      <c r="E41" s="107">
        <v>10</v>
      </c>
      <c r="F41" s="565">
        <v>1</v>
      </c>
      <c r="G41" s="566"/>
      <c r="H41" s="562">
        <v>1</v>
      </c>
      <c r="I41" s="548"/>
      <c r="J41" s="562">
        <v>1</v>
      </c>
      <c r="K41" s="564"/>
      <c r="L41" s="564"/>
      <c r="M41" s="563">
        <v>0</v>
      </c>
      <c r="N41" s="564"/>
    </row>
    <row r="42" spans="1:14">
      <c r="A42" s="3"/>
      <c r="B42" s="15" t="s">
        <v>4</v>
      </c>
      <c r="C42" s="15"/>
      <c r="D42" s="22" t="s">
        <v>27</v>
      </c>
      <c r="E42" s="107">
        <v>9</v>
      </c>
      <c r="F42" s="565"/>
      <c r="G42" s="566"/>
      <c r="H42" s="562">
        <v>0</v>
      </c>
      <c r="I42" s="548"/>
      <c r="J42" s="562">
        <v>0</v>
      </c>
      <c r="K42" s="564"/>
      <c r="L42" s="564"/>
      <c r="M42" s="563">
        <v>0</v>
      </c>
      <c r="N42" s="564"/>
    </row>
    <row r="43" spans="1:14">
      <c r="A43" s="3"/>
      <c r="B43" s="15" t="s">
        <v>3</v>
      </c>
      <c r="C43" s="15" t="s">
        <v>5</v>
      </c>
      <c r="D43" s="22" t="s">
        <v>1</v>
      </c>
      <c r="E43" s="107">
        <v>8</v>
      </c>
      <c r="F43" s="565"/>
      <c r="G43" s="566"/>
      <c r="H43" s="562">
        <v>0</v>
      </c>
      <c r="I43" s="548"/>
      <c r="J43" s="562">
        <v>0</v>
      </c>
      <c r="K43" s="564"/>
      <c r="L43" s="564"/>
      <c r="M43" s="563">
        <v>0</v>
      </c>
      <c r="N43" s="564"/>
    </row>
    <row r="44" spans="1:14">
      <c r="A44" s="3"/>
      <c r="B44" s="15" t="s">
        <v>4</v>
      </c>
      <c r="C44" s="15"/>
      <c r="D44" s="22" t="s">
        <v>26</v>
      </c>
      <c r="E44" s="107">
        <v>7</v>
      </c>
      <c r="F44" s="565"/>
      <c r="G44" s="566"/>
      <c r="H44" s="562">
        <v>0</v>
      </c>
      <c r="I44" s="548"/>
      <c r="J44" s="562">
        <v>0</v>
      </c>
      <c r="K44" s="564"/>
      <c r="L44" s="564"/>
      <c r="M44" s="563">
        <v>0</v>
      </c>
      <c r="N44" s="564"/>
    </row>
    <row r="45" spans="1:14">
      <c r="A45" s="3"/>
      <c r="B45" s="15" t="s">
        <v>1</v>
      </c>
      <c r="C45" s="15"/>
      <c r="D45" s="22" t="s">
        <v>22</v>
      </c>
      <c r="E45" s="107">
        <v>6</v>
      </c>
      <c r="F45" s="565"/>
      <c r="G45" s="566"/>
      <c r="H45" s="562">
        <v>0</v>
      </c>
      <c r="I45" s="548"/>
      <c r="J45" s="562">
        <v>0</v>
      </c>
      <c r="K45" s="564"/>
      <c r="L45" s="564"/>
      <c r="M45" s="563">
        <v>0</v>
      </c>
      <c r="N45" s="564"/>
    </row>
    <row r="46" spans="1:14">
      <c r="A46" s="3"/>
      <c r="B46" s="15" t="s">
        <v>12</v>
      </c>
      <c r="C46" s="9"/>
      <c r="D46" s="22" t="s">
        <v>2</v>
      </c>
      <c r="E46" s="107">
        <v>5</v>
      </c>
      <c r="F46" s="565"/>
      <c r="G46" s="566"/>
      <c r="H46" s="562">
        <v>0</v>
      </c>
      <c r="I46" s="548"/>
      <c r="J46" s="562">
        <v>0</v>
      </c>
      <c r="K46" s="564"/>
      <c r="L46" s="564"/>
      <c r="M46" s="563">
        <v>0</v>
      </c>
      <c r="N46" s="564"/>
    </row>
    <row r="47" spans="1:14">
      <c r="A47" s="3"/>
      <c r="B47" s="15"/>
      <c r="C47" s="15"/>
      <c r="D47" s="22" t="s">
        <v>7</v>
      </c>
      <c r="E47" s="107">
        <v>4</v>
      </c>
      <c r="F47" s="566"/>
      <c r="G47" s="566"/>
      <c r="H47" s="562">
        <v>0</v>
      </c>
      <c r="I47" s="548"/>
      <c r="J47" s="562">
        <v>0</v>
      </c>
      <c r="K47" s="564"/>
      <c r="L47" s="564"/>
      <c r="M47" s="563">
        <v>0</v>
      </c>
      <c r="N47" s="564"/>
    </row>
    <row r="48" spans="1:14">
      <c r="A48" s="3"/>
      <c r="B48" s="15"/>
      <c r="C48" s="15" t="s">
        <v>1</v>
      </c>
      <c r="D48" s="22" t="s">
        <v>1</v>
      </c>
      <c r="E48" s="107">
        <v>3</v>
      </c>
      <c r="F48" s="566"/>
      <c r="G48" s="566"/>
      <c r="H48" s="562">
        <v>0</v>
      </c>
      <c r="I48" s="548"/>
      <c r="J48" s="562">
        <v>0</v>
      </c>
      <c r="K48" s="564"/>
      <c r="L48" s="564"/>
      <c r="M48" s="563">
        <v>0</v>
      </c>
      <c r="N48" s="564"/>
    </row>
    <row r="49" spans="1:14">
      <c r="A49" s="3"/>
      <c r="B49" s="15"/>
      <c r="C49" s="15"/>
      <c r="D49" s="22" t="s">
        <v>3</v>
      </c>
      <c r="E49" s="107">
        <v>2</v>
      </c>
      <c r="F49" s="566"/>
      <c r="G49" s="566"/>
      <c r="H49" s="562">
        <v>0</v>
      </c>
      <c r="I49" s="548"/>
      <c r="J49" s="562">
        <v>0</v>
      </c>
      <c r="K49" s="564"/>
      <c r="L49" s="564"/>
      <c r="M49" s="563">
        <v>0</v>
      </c>
      <c r="N49" s="564"/>
    </row>
    <row r="50" spans="1:14">
      <c r="A50" s="3"/>
      <c r="B50" s="98"/>
      <c r="C50" s="22"/>
      <c r="D50" s="98"/>
      <c r="E50" s="9">
        <v>1</v>
      </c>
      <c r="F50" s="566"/>
      <c r="G50" s="566"/>
      <c r="H50" s="562">
        <v>0</v>
      </c>
      <c r="I50" s="548"/>
      <c r="J50" s="562">
        <v>0</v>
      </c>
      <c r="K50" s="564"/>
      <c r="L50" s="564"/>
      <c r="M50" s="563">
        <v>0</v>
      </c>
      <c r="N50" s="564"/>
    </row>
    <row r="51" spans="1:14" ht="12.75" customHeight="1">
      <c r="B51" s="440" t="s">
        <v>20</v>
      </c>
      <c r="C51" s="440"/>
      <c r="D51" s="440"/>
      <c r="E51" s="440"/>
      <c r="F51" s="326">
        <f t="shared" ref="F51:N51" si="2">SUM(F38:F50)</f>
        <v>13</v>
      </c>
      <c r="G51" s="326">
        <f t="shared" si="2"/>
        <v>0</v>
      </c>
      <c r="H51" s="326">
        <f t="shared" si="2"/>
        <v>13</v>
      </c>
      <c r="I51" s="326">
        <f t="shared" si="2"/>
        <v>13</v>
      </c>
      <c r="J51" s="326">
        <f t="shared" si="2"/>
        <v>26</v>
      </c>
      <c r="K51" s="326">
        <f t="shared" si="2"/>
        <v>2</v>
      </c>
      <c r="L51" s="326">
        <f t="shared" si="2"/>
        <v>0</v>
      </c>
      <c r="M51" s="326">
        <f t="shared" si="2"/>
        <v>2</v>
      </c>
      <c r="N51" s="326">
        <f t="shared" si="2"/>
        <v>0</v>
      </c>
    </row>
    <row r="52" spans="1:14">
      <c r="B52" s="434" t="s">
        <v>37</v>
      </c>
      <c r="C52" s="435"/>
      <c r="D52" s="435"/>
      <c r="E52" s="436"/>
      <c r="F52" s="326"/>
      <c r="G52" s="326"/>
      <c r="H52" s="326"/>
      <c r="I52" s="326"/>
      <c r="J52" s="326"/>
      <c r="K52" s="326"/>
      <c r="L52" s="326"/>
      <c r="M52" s="326">
        <f>SUM(K52:L52)</f>
        <v>0</v>
      </c>
      <c r="N52" s="326"/>
    </row>
    <row r="53" spans="1:14" ht="12.75" customHeight="1">
      <c r="B53" s="439" t="s">
        <v>40</v>
      </c>
      <c r="C53" s="439"/>
      <c r="D53" s="439"/>
      <c r="E53" s="439"/>
      <c r="F53" s="267">
        <f t="shared" ref="F53:N53" si="3">+F23+F37+F51+F52</f>
        <v>2035</v>
      </c>
      <c r="G53" s="267">
        <f t="shared" si="3"/>
        <v>390</v>
      </c>
      <c r="H53" s="267">
        <f t="shared" si="3"/>
        <v>2425</v>
      </c>
      <c r="I53" s="267">
        <f t="shared" si="3"/>
        <v>53</v>
      </c>
      <c r="J53" s="267">
        <f t="shared" si="3"/>
        <v>2478</v>
      </c>
      <c r="K53" s="267">
        <f t="shared" si="3"/>
        <v>478</v>
      </c>
      <c r="L53" s="267">
        <f t="shared" si="3"/>
        <v>77</v>
      </c>
      <c r="M53" s="267">
        <f t="shared" si="3"/>
        <v>555</v>
      </c>
      <c r="N53" s="267">
        <f t="shared" si="3"/>
        <v>100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9">
    <mergeCell ref="I10:I22"/>
    <mergeCell ref="I24:I36"/>
    <mergeCell ref="I38:I50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23 H37:N3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t="s">
        <v>61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62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9" t="s">
        <v>16</v>
      </c>
      <c r="G9" s="109" t="s">
        <v>17</v>
      </c>
      <c r="H9" s="109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110">
        <v>13</v>
      </c>
      <c r="F10" s="258">
        <v>282</v>
      </c>
      <c r="G10" s="258">
        <v>13</v>
      </c>
      <c r="H10" s="258">
        <f>F10+G10</f>
        <v>295</v>
      </c>
      <c r="I10" s="258"/>
      <c r="J10" s="258">
        <f>H10+I10</f>
        <v>295</v>
      </c>
      <c r="K10" s="259">
        <v>254</v>
      </c>
      <c r="L10" s="259">
        <v>31</v>
      </c>
      <c r="M10" s="260">
        <f>K10+L10</f>
        <v>285</v>
      </c>
      <c r="N10" s="259">
        <v>35</v>
      </c>
    </row>
    <row r="11" spans="1:14">
      <c r="A11" s="3"/>
      <c r="B11" s="15" t="s">
        <v>1</v>
      </c>
      <c r="C11" s="16" t="s">
        <v>0</v>
      </c>
      <c r="D11" s="11"/>
      <c r="E11" s="110">
        <v>12</v>
      </c>
      <c r="F11" s="258">
        <v>8</v>
      </c>
      <c r="G11" s="258"/>
      <c r="H11" s="258">
        <f t="shared" ref="H11:H22" si="0">F11+G11</f>
        <v>8</v>
      </c>
      <c r="I11" s="258"/>
      <c r="J11" s="258">
        <f t="shared" ref="J11:J50" si="1">H11+I11</f>
        <v>8</v>
      </c>
      <c r="K11" s="259"/>
      <c r="L11" s="259"/>
      <c r="M11" s="260">
        <f t="shared" ref="M11:M22" si="2">K11+L11</f>
        <v>0</v>
      </c>
      <c r="N11" s="259"/>
    </row>
    <row r="12" spans="1:14">
      <c r="A12" s="3"/>
      <c r="B12" s="15" t="s">
        <v>2</v>
      </c>
      <c r="C12" s="17"/>
      <c r="D12" s="18" t="s">
        <v>6</v>
      </c>
      <c r="E12" s="110">
        <v>11</v>
      </c>
      <c r="F12" s="258">
        <v>23</v>
      </c>
      <c r="G12" s="258"/>
      <c r="H12" s="258">
        <f t="shared" si="0"/>
        <v>23</v>
      </c>
      <c r="I12" s="258"/>
      <c r="J12" s="258">
        <f t="shared" si="1"/>
        <v>23</v>
      </c>
      <c r="K12" s="259"/>
      <c r="L12" s="259"/>
      <c r="M12" s="260">
        <f t="shared" si="2"/>
        <v>0</v>
      </c>
      <c r="N12" s="259"/>
    </row>
    <row r="13" spans="1:14">
      <c r="A13" s="3"/>
      <c r="B13" s="15" t="s">
        <v>1</v>
      </c>
      <c r="C13" s="16"/>
      <c r="D13" s="18" t="s">
        <v>10</v>
      </c>
      <c r="E13" s="110">
        <v>10</v>
      </c>
      <c r="F13" s="258">
        <v>18</v>
      </c>
      <c r="G13" s="258"/>
      <c r="H13" s="258">
        <f t="shared" si="0"/>
        <v>18</v>
      </c>
      <c r="I13" s="258"/>
      <c r="J13" s="258">
        <f t="shared" si="1"/>
        <v>18</v>
      </c>
      <c r="K13" s="259"/>
      <c r="L13" s="259"/>
      <c r="M13" s="260">
        <f t="shared" si="2"/>
        <v>0</v>
      </c>
      <c r="N13" s="259"/>
    </row>
    <row r="14" spans="1:14">
      <c r="A14" s="3"/>
      <c r="B14" s="15" t="s">
        <v>3</v>
      </c>
      <c r="C14" s="16"/>
      <c r="D14" s="18" t="s">
        <v>25</v>
      </c>
      <c r="E14" s="110">
        <v>9</v>
      </c>
      <c r="F14" s="258">
        <v>7</v>
      </c>
      <c r="G14" s="258"/>
      <c r="H14" s="258">
        <f t="shared" si="0"/>
        <v>7</v>
      </c>
      <c r="I14" s="258"/>
      <c r="J14" s="258">
        <f t="shared" si="1"/>
        <v>7</v>
      </c>
      <c r="K14" s="259"/>
      <c r="L14" s="259"/>
      <c r="M14" s="260">
        <f t="shared" si="2"/>
        <v>0</v>
      </c>
      <c r="N14" s="259"/>
    </row>
    <row r="15" spans="1:14">
      <c r="A15" s="3"/>
      <c r="B15" s="15" t="s">
        <v>4</v>
      </c>
      <c r="C15" s="16" t="s">
        <v>5</v>
      </c>
      <c r="D15" s="18" t="s">
        <v>22</v>
      </c>
      <c r="E15" s="110">
        <v>8</v>
      </c>
      <c r="F15" s="258">
        <v>5</v>
      </c>
      <c r="G15" s="258"/>
      <c r="H15" s="258">
        <f t="shared" si="0"/>
        <v>5</v>
      </c>
      <c r="I15" s="258"/>
      <c r="J15" s="258">
        <f t="shared" si="1"/>
        <v>5</v>
      </c>
      <c r="K15" s="259"/>
      <c r="L15" s="259"/>
      <c r="M15" s="260">
        <f t="shared" si="2"/>
        <v>0</v>
      </c>
      <c r="N15" s="259"/>
    </row>
    <row r="16" spans="1:14">
      <c r="A16" s="3"/>
      <c r="B16" s="15" t="s">
        <v>6</v>
      </c>
      <c r="C16" s="16"/>
      <c r="D16" s="18" t="s">
        <v>12</v>
      </c>
      <c r="E16" s="110">
        <v>7</v>
      </c>
      <c r="F16" s="258">
        <v>9</v>
      </c>
      <c r="G16" s="258"/>
      <c r="H16" s="258">
        <f t="shared" si="0"/>
        <v>9</v>
      </c>
      <c r="I16" s="258"/>
      <c r="J16" s="258">
        <f t="shared" si="1"/>
        <v>9</v>
      </c>
      <c r="K16" s="259"/>
      <c r="L16" s="259"/>
      <c r="M16" s="260">
        <f t="shared" si="2"/>
        <v>0</v>
      </c>
      <c r="N16" s="259"/>
    </row>
    <row r="17" spans="1:14">
      <c r="A17" s="3"/>
      <c r="B17" s="15" t="s">
        <v>7</v>
      </c>
      <c r="C17" s="17"/>
      <c r="D17" s="18" t="s">
        <v>4</v>
      </c>
      <c r="E17" s="110">
        <v>6</v>
      </c>
      <c r="F17" s="258">
        <v>5</v>
      </c>
      <c r="G17" s="258"/>
      <c r="H17" s="258">
        <f t="shared" si="0"/>
        <v>5</v>
      </c>
      <c r="I17" s="258"/>
      <c r="J17" s="258">
        <f t="shared" si="1"/>
        <v>5</v>
      </c>
      <c r="K17" s="259"/>
      <c r="L17" s="259"/>
      <c r="M17" s="260">
        <f t="shared" si="2"/>
        <v>0</v>
      </c>
      <c r="N17" s="259"/>
    </row>
    <row r="18" spans="1:14">
      <c r="A18" s="3"/>
      <c r="B18" s="15" t="s">
        <v>1</v>
      </c>
      <c r="C18" s="16"/>
      <c r="D18" s="18" t="s">
        <v>9</v>
      </c>
      <c r="E18" s="110">
        <v>5</v>
      </c>
      <c r="F18" s="258">
        <v>27</v>
      </c>
      <c r="G18" s="258"/>
      <c r="H18" s="258">
        <f t="shared" si="0"/>
        <v>27</v>
      </c>
      <c r="I18" s="258"/>
      <c r="J18" s="258">
        <f t="shared" si="1"/>
        <v>27</v>
      </c>
      <c r="K18" s="259">
        <v>1</v>
      </c>
      <c r="L18" s="259"/>
      <c r="M18" s="260">
        <f t="shared" si="2"/>
        <v>1</v>
      </c>
      <c r="N18" s="259"/>
    </row>
    <row r="19" spans="1:14">
      <c r="A19" s="3"/>
      <c r="B19" s="15"/>
      <c r="C19" s="16"/>
      <c r="D19" s="18" t="s">
        <v>12</v>
      </c>
      <c r="E19" s="110">
        <v>4</v>
      </c>
      <c r="F19" s="258">
        <v>1</v>
      </c>
      <c r="G19" s="258"/>
      <c r="H19" s="258">
        <f t="shared" si="0"/>
        <v>1</v>
      </c>
      <c r="I19" s="258"/>
      <c r="J19" s="258">
        <f t="shared" si="1"/>
        <v>1</v>
      </c>
      <c r="K19" s="259">
        <v>1</v>
      </c>
      <c r="L19" s="259"/>
      <c r="M19" s="260">
        <f t="shared" si="2"/>
        <v>1</v>
      </c>
      <c r="N19" s="259"/>
    </row>
    <row r="20" spans="1:14">
      <c r="A20" s="3"/>
      <c r="B20" s="15"/>
      <c r="C20" s="16" t="s">
        <v>1</v>
      </c>
      <c r="D20" s="11"/>
      <c r="E20" s="110">
        <v>3</v>
      </c>
      <c r="F20" s="258">
        <v>1</v>
      </c>
      <c r="G20" s="258">
        <v>22</v>
      </c>
      <c r="H20" s="258">
        <f t="shared" si="0"/>
        <v>23</v>
      </c>
      <c r="I20" s="258"/>
      <c r="J20" s="258">
        <f t="shared" si="1"/>
        <v>23</v>
      </c>
      <c r="K20" s="259"/>
      <c r="L20" s="259"/>
      <c r="M20" s="260">
        <f t="shared" si="2"/>
        <v>0</v>
      </c>
      <c r="N20" s="259"/>
    </row>
    <row r="21" spans="1:14">
      <c r="A21" s="3"/>
      <c r="B21" s="15"/>
      <c r="C21" s="16"/>
      <c r="D21" s="11"/>
      <c r="E21" s="110">
        <v>2</v>
      </c>
      <c r="F21" s="258">
        <v>0</v>
      </c>
      <c r="G21" s="258">
        <v>22</v>
      </c>
      <c r="H21" s="258">
        <f t="shared" si="0"/>
        <v>22</v>
      </c>
      <c r="I21" s="258"/>
      <c r="J21" s="258">
        <f t="shared" si="1"/>
        <v>22</v>
      </c>
      <c r="K21" s="259"/>
      <c r="L21" s="259"/>
      <c r="M21" s="260">
        <f t="shared" si="2"/>
        <v>0</v>
      </c>
      <c r="N21" s="259"/>
    </row>
    <row r="22" spans="1:14">
      <c r="A22" s="3"/>
      <c r="B22" s="19"/>
      <c r="C22" s="17"/>
      <c r="D22" s="11"/>
      <c r="E22" s="9">
        <v>1</v>
      </c>
      <c r="F22" s="258">
        <v>0</v>
      </c>
      <c r="G22" s="258">
        <v>28</v>
      </c>
      <c r="H22" s="258">
        <f t="shared" si="0"/>
        <v>28</v>
      </c>
      <c r="I22" s="258">
        <v>7</v>
      </c>
      <c r="J22" s="258">
        <f t="shared" si="1"/>
        <v>35</v>
      </c>
      <c r="K22" s="259"/>
      <c r="L22" s="259"/>
      <c r="M22" s="260">
        <f t="shared" si="2"/>
        <v>0</v>
      </c>
      <c r="N22" s="259"/>
    </row>
    <row r="23" spans="1:14" ht="12.75" customHeight="1">
      <c r="A23" s="3"/>
      <c r="B23" s="434" t="s">
        <v>18</v>
      </c>
      <c r="C23" s="435"/>
      <c r="D23" s="435"/>
      <c r="E23" s="436"/>
      <c r="F23" s="258">
        <f t="shared" ref="F23:N23" si="3">SUM(F10:F22)</f>
        <v>386</v>
      </c>
      <c r="G23" s="258">
        <f t="shared" si="3"/>
        <v>85</v>
      </c>
      <c r="H23" s="261">
        <f t="shared" si="3"/>
        <v>471</v>
      </c>
      <c r="I23" s="258">
        <f t="shared" si="3"/>
        <v>7</v>
      </c>
      <c r="J23" s="261">
        <f t="shared" si="3"/>
        <v>478</v>
      </c>
      <c r="K23" s="262">
        <f t="shared" si="3"/>
        <v>256</v>
      </c>
      <c r="L23" s="262">
        <f t="shared" si="3"/>
        <v>31</v>
      </c>
      <c r="M23" s="258">
        <f t="shared" si="3"/>
        <v>287</v>
      </c>
      <c r="N23" s="258">
        <f t="shared" si="3"/>
        <v>35</v>
      </c>
    </row>
    <row r="24" spans="1:14">
      <c r="A24" s="3"/>
      <c r="B24" s="15"/>
      <c r="C24" s="15"/>
      <c r="D24" s="22"/>
      <c r="E24" s="19">
        <v>13</v>
      </c>
      <c r="F24" s="258">
        <v>295</v>
      </c>
      <c r="G24" s="258">
        <v>55</v>
      </c>
      <c r="H24" s="258">
        <f>F24+G24</f>
        <v>350</v>
      </c>
      <c r="I24" s="258"/>
      <c r="J24" s="258">
        <f t="shared" si="1"/>
        <v>350</v>
      </c>
      <c r="K24" s="259">
        <v>211</v>
      </c>
      <c r="L24" s="259">
        <v>31</v>
      </c>
      <c r="M24" s="259">
        <f>K24+L24</f>
        <v>242</v>
      </c>
      <c r="N24" s="259">
        <v>46</v>
      </c>
    </row>
    <row r="25" spans="1:14">
      <c r="A25" s="3"/>
      <c r="B25" s="15"/>
      <c r="C25" s="15" t="s">
        <v>0</v>
      </c>
      <c r="D25" s="22"/>
      <c r="E25" s="110">
        <v>12</v>
      </c>
      <c r="F25" s="258">
        <v>9</v>
      </c>
      <c r="G25" s="258"/>
      <c r="H25" s="258">
        <f t="shared" ref="H25:H50" si="4">F25+G25</f>
        <v>9</v>
      </c>
      <c r="I25" s="258"/>
      <c r="J25" s="258">
        <f t="shared" si="1"/>
        <v>9</v>
      </c>
      <c r="K25" s="259"/>
      <c r="L25" s="259"/>
      <c r="M25" s="259">
        <f t="shared" ref="M25:M36" si="5">K25+L25</f>
        <v>0</v>
      </c>
      <c r="N25" s="259"/>
    </row>
    <row r="26" spans="1:14">
      <c r="A26" s="3"/>
      <c r="B26" s="15" t="s">
        <v>7</v>
      </c>
      <c r="C26" s="19"/>
      <c r="D26" s="22"/>
      <c r="E26" s="110">
        <v>11</v>
      </c>
      <c r="F26" s="258">
        <v>34</v>
      </c>
      <c r="G26" s="258"/>
      <c r="H26" s="258">
        <f t="shared" si="4"/>
        <v>34</v>
      </c>
      <c r="I26" s="258"/>
      <c r="J26" s="258">
        <f t="shared" si="1"/>
        <v>34</v>
      </c>
      <c r="K26" s="259"/>
      <c r="L26" s="259"/>
      <c r="M26" s="259">
        <f t="shared" si="5"/>
        <v>0</v>
      </c>
      <c r="N26" s="259"/>
    </row>
    <row r="27" spans="1:14">
      <c r="A27" s="3"/>
      <c r="B27" s="15" t="s">
        <v>8</v>
      </c>
      <c r="C27" s="15"/>
      <c r="D27" s="22" t="s">
        <v>26</v>
      </c>
      <c r="E27" s="110">
        <v>10</v>
      </c>
      <c r="F27" s="258">
        <v>29</v>
      </c>
      <c r="G27" s="258"/>
      <c r="H27" s="258">
        <f t="shared" si="4"/>
        <v>29</v>
      </c>
      <c r="I27" s="258"/>
      <c r="J27" s="258">
        <f t="shared" si="1"/>
        <v>29</v>
      </c>
      <c r="K27" s="259"/>
      <c r="L27" s="259"/>
      <c r="M27" s="259">
        <f t="shared" si="5"/>
        <v>0</v>
      </c>
      <c r="N27" s="259"/>
    </row>
    <row r="28" spans="1:14">
      <c r="A28" s="3"/>
      <c r="B28" s="15" t="s">
        <v>0</v>
      </c>
      <c r="C28" s="15"/>
      <c r="D28" s="22" t="s">
        <v>8</v>
      </c>
      <c r="E28" s="110">
        <v>9</v>
      </c>
      <c r="F28" s="258">
        <v>14</v>
      </c>
      <c r="G28" s="258"/>
      <c r="H28" s="258">
        <f t="shared" si="4"/>
        <v>14</v>
      </c>
      <c r="I28" s="258"/>
      <c r="J28" s="258">
        <f t="shared" si="1"/>
        <v>14</v>
      </c>
      <c r="K28" s="259"/>
      <c r="L28" s="259"/>
      <c r="M28" s="259">
        <f t="shared" si="5"/>
        <v>0</v>
      </c>
      <c r="N28" s="259"/>
    </row>
    <row r="29" spans="1:14">
      <c r="A29" s="3"/>
      <c r="B29" s="15" t="s">
        <v>2</v>
      </c>
      <c r="C29" s="15" t="s">
        <v>5</v>
      </c>
      <c r="D29" s="22" t="s">
        <v>27</v>
      </c>
      <c r="E29" s="110">
        <v>8</v>
      </c>
      <c r="F29" s="258">
        <v>14</v>
      </c>
      <c r="G29" s="258"/>
      <c r="H29" s="258">
        <f t="shared" si="4"/>
        <v>14</v>
      </c>
      <c r="I29" s="258"/>
      <c r="J29" s="258">
        <f t="shared" si="1"/>
        <v>14</v>
      </c>
      <c r="K29" s="259"/>
      <c r="L29" s="259"/>
      <c r="M29" s="259">
        <f t="shared" si="5"/>
        <v>0</v>
      </c>
      <c r="N29" s="259"/>
    </row>
    <row r="30" spans="1:14">
      <c r="A30" s="3"/>
      <c r="B30" s="15" t="s">
        <v>4</v>
      </c>
      <c r="C30" s="15"/>
      <c r="D30" s="22" t="s">
        <v>4</v>
      </c>
      <c r="E30" s="110">
        <v>7</v>
      </c>
      <c r="F30" s="258">
        <v>9</v>
      </c>
      <c r="G30" s="258"/>
      <c r="H30" s="258">
        <f t="shared" si="4"/>
        <v>9</v>
      </c>
      <c r="I30" s="258"/>
      <c r="J30" s="258">
        <f t="shared" si="1"/>
        <v>9</v>
      </c>
      <c r="K30" s="259"/>
      <c r="L30" s="259">
        <v>1</v>
      </c>
      <c r="M30" s="259">
        <f t="shared" si="5"/>
        <v>1</v>
      </c>
      <c r="N30" s="259">
        <v>1</v>
      </c>
    </row>
    <row r="31" spans="1:14">
      <c r="A31" s="3"/>
      <c r="B31" s="15" t="s">
        <v>0</v>
      </c>
      <c r="C31" s="15"/>
      <c r="D31" s="22" t="s">
        <v>9</v>
      </c>
      <c r="E31" s="110">
        <v>6</v>
      </c>
      <c r="F31" s="258">
        <v>11</v>
      </c>
      <c r="G31" s="258"/>
      <c r="H31" s="258">
        <f t="shared" si="4"/>
        <v>11</v>
      </c>
      <c r="I31" s="258"/>
      <c r="J31" s="258">
        <f t="shared" si="1"/>
        <v>11</v>
      </c>
      <c r="K31" s="259"/>
      <c r="L31" s="259"/>
      <c r="M31" s="259">
        <f t="shared" si="5"/>
        <v>0</v>
      </c>
      <c r="N31" s="259"/>
    </row>
    <row r="32" spans="1:14">
      <c r="A32" s="3"/>
      <c r="B32" s="15" t="s">
        <v>9</v>
      </c>
      <c r="C32" s="9"/>
      <c r="D32" s="22"/>
      <c r="E32" s="110">
        <v>5</v>
      </c>
      <c r="F32" s="258">
        <v>22</v>
      </c>
      <c r="G32" s="258"/>
      <c r="H32" s="258">
        <f t="shared" si="4"/>
        <v>22</v>
      </c>
      <c r="I32" s="258"/>
      <c r="J32" s="258">
        <f t="shared" si="1"/>
        <v>22</v>
      </c>
      <c r="K32" s="259"/>
      <c r="L32" s="259"/>
      <c r="M32" s="259">
        <f t="shared" si="5"/>
        <v>0</v>
      </c>
      <c r="N32" s="259"/>
    </row>
    <row r="33" spans="1:14">
      <c r="A33" s="3"/>
      <c r="B33" s="15"/>
      <c r="C33" s="15"/>
      <c r="D33" s="22"/>
      <c r="E33" s="110">
        <v>4</v>
      </c>
      <c r="F33" s="258">
        <v>8</v>
      </c>
      <c r="G33" s="258"/>
      <c r="H33" s="258">
        <f t="shared" si="4"/>
        <v>8</v>
      </c>
      <c r="I33" s="258"/>
      <c r="J33" s="258">
        <f t="shared" si="1"/>
        <v>8</v>
      </c>
      <c r="K33" s="259">
        <v>1</v>
      </c>
      <c r="L33" s="259"/>
      <c r="M33" s="259">
        <f t="shared" si="5"/>
        <v>1</v>
      </c>
      <c r="N33" s="259"/>
    </row>
    <row r="34" spans="1:14">
      <c r="A34" s="3"/>
      <c r="B34" s="15"/>
      <c r="C34" s="15" t="s">
        <v>1</v>
      </c>
      <c r="D34" s="22"/>
      <c r="E34" s="110">
        <v>3</v>
      </c>
      <c r="F34" s="258"/>
      <c r="G34" s="258">
        <v>27</v>
      </c>
      <c r="H34" s="258">
        <f t="shared" si="4"/>
        <v>27</v>
      </c>
      <c r="I34" s="258"/>
      <c r="J34" s="258">
        <f t="shared" si="1"/>
        <v>27</v>
      </c>
      <c r="K34" s="259"/>
      <c r="L34" s="259"/>
      <c r="M34" s="259">
        <f t="shared" si="5"/>
        <v>0</v>
      </c>
      <c r="N34" s="259"/>
    </row>
    <row r="35" spans="1:14">
      <c r="A35" s="3"/>
      <c r="B35" s="15"/>
      <c r="C35" s="15"/>
      <c r="D35" s="22"/>
      <c r="E35" s="110">
        <v>2</v>
      </c>
      <c r="F35" s="258"/>
      <c r="G35" s="258">
        <v>48</v>
      </c>
      <c r="H35" s="258">
        <f t="shared" si="4"/>
        <v>48</v>
      </c>
      <c r="I35" s="258"/>
      <c r="J35" s="258">
        <f t="shared" si="1"/>
        <v>48</v>
      </c>
      <c r="K35" s="259"/>
      <c r="L35" s="259"/>
      <c r="M35" s="259">
        <f t="shared" si="5"/>
        <v>0</v>
      </c>
      <c r="N35" s="259"/>
    </row>
    <row r="36" spans="1:14">
      <c r="A36" s="3"/>
      <c r="B36" s="19"/>
      <c r="C36" s="19"/>
      <c r="D36" s="22"/>
      <c r="E36" s="9">
        <v>1</v>
      </c>
      <c r="F36" s="258"/>
      <c r="G36" s="258">
        <v>44</v>
      </c>
      <c r="H36" s="258">
        <f t="shared" si="4"/>
        <v>44</v>
      </c>
      <c r="I36" s="263">
        <v>12</v>
      </c>
      <c r="J36" s="258">
        <f t="shared" si="1"/>
        <v>56</v>
      </c>
      <c r="K36" s="259"/>
      <c r="L36" s="259"/>
      <c r="M36" s="259">
        <f t="shared" si="5"/>
        <v>0</v>
      </c>
      <c r="N36" s="259"/>
    </row>
    <row r="37" spans="1:14" ht="12.75" customHeight="1">
      <c r="A37" s="3"/>
      <c r="B37" s="434" t="s">
        <v>19</v>
      </c>
      <c r="C37" s="435"/>
      <c r="D37" s="435"/>
      <c r="E37" s="435"/>
      <c r="F37" s="262">
        <f t="shared" ref="F37:N37" si="6">SUM(F24:F36)</f>
        <v>445</v>
      </c>
      <c r="G37" s="258">
        <f t="shared" si="6"/>
        <v>174</v>
      </c>
      <c r="H37" s="261">
        <f t="shared" si="6"/>
        <v>619</v>
      </c>
      <c r="I37" s="258">
        <f t="shared" si="6"/>
        <v>12</v>
      </c>
      <c r="J37" s="261">
        <f t="shared" si="6"/>
        <v>631</v>
      </c>
      <c r="K37" s="262">
        <f t="shared" si="6"/>
        <v>212</v>
      </c>
      <c r="L37" s="258">
        <f t="shared" si="6"/>
        <v>32</v>
      </c>
      <c r="M37" s="261">
        <f t="shared" si="6"/>
        <v>244</v>
      </c>
      <c r="N37" s="258">
        <f t="shared" si="6"/>
        <v>47</v>
      </c>
    </row>
    <row r="38" spans="1:14">
      <c r="A38" s="3"/>
      <c r="B38" s="9"/>
      <c r="C38" s="9"/>
      <c r="D38" s="23"/>
      <c r="E38" s="110">
        <v>13</v>
      </c>
      <c r="F38" s="258">
        <v>3</v>
      </c>
      <c r="G38" s="258"/>
      <c r="H38" s="258">
        <f t="shared" si="4"/>
        <v>3</v>
      </c>
      <c r="I38" s="264"/>
      <c r="J38" s="258">
        <f t="shared" si="1"/>
        <v>3</v>
      </c>
      <c r="K38" s="259"/>
      <c r="L38" s="259"/>
      <c r="M38" s="259">
        <f>K38+L38</f>
        <v>0</v>
      </c>
      <c r="N38" s="259"/>
    </row>
    <row r="39" spans="1:14">
      <c r="A39" s="3"/>
      <c r="B39" s="15" t="s">
        <v>1</v>
      </c>
      <c r="C39" s="15" t="s">
        <v>0</v>
      </c>
      <c r="D39" s="22" t="s">
        <v>21</v>
      </c>
      <c r="E39" s="110">
        <v>12</v>
      </c>
      <c r="F39" s="258"/>
      <c r="G39" s="258"/>
      <c r="H39" s="258">
        <f t="shared" si="4"/>
        <v>0</v>
      </c>
      <c r="I39" s="258"/>
      <c r="J39" s="258">
        <f t="shared" si="1"/>
        <v>0</v>
      </c>
      <c r="K39" s="259"/>
      <c r="L39" s="259"/>
      <c r="M39" s="259">
        <f t="shared" ref="M39:M50" si="7">K39+L39</f>
        <v>0</v>
      </c>
      <c r="N39" s="259"/>
    </row>
    <row r="40" spans="1:14">
      <c r="A40" s="3"/>
      <c r="B40" s="15" t="s">
        <v>10</v>
      </c>
      <c r="C40" s="15"/>
      <c r="D40" s="22" t="s">
        <v>10</v>
      </c>
      <c r="E40" s="110">
        <v>11</v>
      </c>
      <c r="F40" s="258"/>
      <c r="G40" s="258"/>
      <c r="H40" s="258">
        <f t="shared" si="4"/>
        <v>0</v>
      </c>
      <c r="I40" s="258"/>
      <c r="J40" s="258">
        <f t="shared" si="1"/>
        <v>0</v>
      </c>
      <c r="K40" s="259"/>
      <c r="L40" s="259"/>
      <c r="M40" s="259">
        <f t="shared" si="7"/>
        <v>0</v>
      </c>
      <c r="N40" s="259"/>
    </row>
    <row r="41" spans="1:14">
      <c r="A41" s="3"/>
      <c r="B41" s="15" t="s">
        <v>11</v>
      </c>
      <c r="C41" s="9"/>
      <c r="D41" s="22" t="s">
        <v>2</v>
      </c>
      <c r="E41" s="110">
        <v>10</v>
      </c>
      <c r="F41" s="258"/>
      <c r="G41" s="258"/>
      <c r="H41" s="258">
        <f t="shared" si="4"/>
        <v>0</v>
      </c>
      <c r="I41" s="258"/>
      <c r="J41" s="258">
        <f t="shared" si="1"/>
        <v>0</v>
      </c>
      <c r="K41" s="259"/>
      <c r="L41" s="259"/>
      <c r="M41" s="259">
        <f t="shared" si="7"/>
        <v>0</v>
      </c>
      <c r="N41" s="259"/>
    </row>
    <row r="42" spans="1:14">
      <c r="A42" s="3"/>
      <c r="B42" s="15" t="s">
        <v>4</v>
      </c>
      <c r="C42" s="15"/>
      <c r="D42" s="22" t="s">
        <v>27</v>
      </c>
      <c r="E42" s="110">
        <v>9</v>
      </c>
      <c r="F42" s="258"/>
      <c r="G42" s="258"/>
      <c r="H42" s="258">
        <f t="shared" si="4"/>
        <v>0</v>
      </c>
      <c r="I42" s="258"/>
      <c r="J42" s="258">
        <f t="shared" si="1"/>
        <v>0</v>
      </c>
      <c r="K42" s="259"/>
      <c r="L42" s="259"/>
      <c r="M42" s="259">
        <f t="shared" si="7"/>
        <v>0</v>
      </c>
      <c r="N42" s="259"/>
    </row>
    <row r="43" spans="1:14">
      <c r="A43" s="3"/>
      <c r="B43" s="15" t="s">
        <v>3</v>
      </c>
      <c r="C43" s="15" t="s">
        <v>5</v>
      </c>
      <c r="D43" s="22" t="s">
        <v>1</v>
      </c>
      <c r="E43" s="110">
        <v>8</v>
      </c>
      <c r="F43" s="258">
        <v>1</v>
      </c>
      <c r="G43" s="258"/>
      <c r="H43" s="258">
        <f t="shared" si="4"/>
        <v>1</v>
      </c>
      <c r="I43" s="258"/>
      <c r="J43" s="258">
        <f t="shared" si="1"/>
        <v>1</v>
      </c>
      <c r="K43" s="259"/>
      <c r="L43" s="259"/>
      <c r="M43" s="259">
        <f t="shared" si="7"/>
        <v>0</v>
      </c>
      <c r="N43" s="259"/>
    </row>
    <row r="44" spans="1:14">
      <c r="A44" s="3"/>
      <c r="B44" s="15" t="s">
        <v>4</v>
      </c>
      <c r="C44" s="15"/>
      <c r="D44" s="22" t="s">
        <v>26</v>
      </c>
      <c r="E44" s="110">
        <v>7</v>
      </c>
      <c r="F44" s="258"/>
      <c r="G44" s="258"/>
      <c r="H44" s="258">
        <f t="shared" si="4"/>
        <v>0</v>
      </c>
      <c r="I44" s="258"/>
      <c r="J44" s="258">
        <f t="shared" si="1"/>
        <v>0</v>
      </c>
      <c r="K44" s="259"/>
      <c r="L44" s="259"/>
      <c r="M44" s="259">
        <f t="shared" si="7"/>
        <v>0</v>
      </c>
      <c r="N44" s="259"/>
    </row>
    <row r="45" spans="1:14">
      <c r="A45" s="3"/>
      <c r="B45" s="15" t="s">
        <v>1</v>
      </c>
      <c r="C45" s="15"/>
      <c r="D45" s="22" t="s">
        <v>22</v>
      </c>
      <c r="E45" s="110">
        <v>6</v>
      </c>
      <c r="F45" s="258"/>
      <c r="G45" s="258"/>
      <c r="H45" s="258">
        <f t="shared" si="4"/>
        <v>0</v>
      </c>
      <c r="I45" s="258"/>
      <c r="J45" s="258">
        <f t="shared" si="1"/>
        <v>0</v>
      </c>
      <c r="K45" s="259"/>
      <c r="L45" s="259"/>
      <c r="M45" s="259">
        <f t="shared" si="7"/>
        <v>0</v>
      </c>
      <c r="N45" s="259"/>
    </row>
    <row r="46" spans="1:14">
      <c r="A46" s="3"/>
      <c r="B46" s="15" t="s">
        <v>12</v>
      </c>
      <c r="C46" s="9"/>
      <c r="D46" s="22" t="s">
        <v>2</v>
      </c>
      <c r="E46" s="110">
        <v>5</v>
      </c>
      <c r="F46" s="258"/>
      <c r="G46" s="258"/>
      <c r="H46" s="258">
        <f t="shared" si="4"/>
        <v>0</v>
      </c>
      <c r="I46" s="258"/>
      <c r="J46" s="258">
        <f t="shared" si="1"/>
        <v>0</v>
      </c>
      <c r="K46" s="259"/>
      <c r="L46" s="259"/>
      <c r="M46" s="259">
        <f t="shared" si="7"/>
        <v>0</v>
      </c>
      <c r="N46" s="259"/>
    </row>
    <row r="47" spans="1:14">
      <c r="A47" s="3"/>
      <c r="B47" s="15"/>
      <c r="C47" s="15"/>
      <c r="D47" s="22" t="s">
        <v>7</v>
      </c>
      <c r="E47" s="110">
        <v>4</v>
      </c>
      <c r="F47" s="258"/>
      <c r="G47" s="258"/>
      <c r="H47" s="258">
        <f t="shared" si="4"/>
        <v>0</v>
      </c>
      <c r="I47" s="258"/>
      <c r="J47" s="258">
        <f t="shared" si="1"/>
        <v>0</v>
      </c>
      <c r="K47" s="259"/>
      <c r="L47" s="259"/>
      <c r="M47" s="259">
        <f t="shared" si="7"/>
        <v>0</v>
      </c>
      <c r="N47" s="259"/>
    </row>
    <row r="48" spans="1:14">
      <c r="A48" s="3"/>
      <c r="B48" s="15"/>
      <c r="C48" s="15" t="s">
        <v>1</v>
      </c>
      <c r="D48" s="22" t="s">
        <v>1</v>
      </c>
      <c r="E48" s="110">
        <v>3</v>
      </c>
      <c r="F48" s="258"/>
      <c r="G48" s="258"/>
      <c r="H48" s="258">
        <f t="shared" si="4"/>
        <v>0</v>
      </c>
      <c r="I48" s="258"/>
      <c r="J48" s="258">
        <f t="shared" si="1"/>
        <v>0</v>
      </c>
      <c r="K48" s="259"/>
      <c r="L48" s="259"/>
      <c r="M48" s="259">
        <f t="shared" si="7"/>
        <v>0</v>
      </c>
      <c r="N48" s="259"/>
    </row>
    <row r="49" spans="1:14">
      <c r="A49" s="3"/>
      <c r="B49" s="15"/>
      <c r="C49" s="15"/>
      <c r="D49" s="22" t="s">
        <v>3</v>
      </c>
      <c r="E49" s="110">
        <v>2</v>
      </c>
      <c r="F49" s="258"/>
      <c r="G49" s="258"/>
      <c r="H49" s="258">
        <f t="shared" si="4"/>
        <v>0</v>
      </c>
      <c r="I49" s="258"/>
      <c r="J49" s="258">
        <f t="shared" si="1"/>
        <v>0</v>
      </c>
      <c r="K49" s="259"/>
      <c r="L49" s="259"/>
      <c r="M49" s="259">
        <f t="shared" si="7"/>
        <v>0</v>
      </c>
      <c r="N49" s="259"/>
    </row>
    <row r="50" spans="1:14">
      <c r="A50" s="3"/>
      <c r="B50" s="19"/>
      <c r="C50" s="22"/>
      <c r="D50" s="19"/>
      <c r="E50" s="9">
        <v>1</v>
      </c>
      <c r="F50" s="263"/>
      <c r="G50" s="263"/>
      <c r="H50" s="263">
        <f t="shared" si="4"/>
        <v>0</v>
      </c>
      <c r="I50" s="263">
        <v>1</v>
      </c>
      <c r="J50" s="263">
        <f t="shared" si="1"/>
        <v>1</v>
      </c>
      <c r="K50" s="266"/>
      <c r="L50" s="266"/>
      <c r="M50" s="266">
        <f t="shared" si="7"/>
        <v>0</v>
      </c>
      <c r="N50" s="266"/>
    </row>
    <row r="51" spans="1:14" ht="12.75" customHeight="1">
      <c r="B51" s="440" t="s">
        <v>20</v>
      </c>
      <c r="C51" s="440"/>
      <c r="D51" s="440"/>
      <c r="E51" s="440"/>
      <c r="F51" s="258">
        <f t="shared" ref="F51:N51" si="8">SUM(F38:F50)</f>
        <v>4</v>
      </c>
      <c r="G51" s="258">
        <f t="shared" si="8"/>
        <v>0</v>
      </c>
      <c r="H51" s="258">
        <f t="shared" si="8"/>
        <v>4</v>
      </c>
      <c r="I51" s="258">
        <f t="shared" si="8"/>
        <v>1</v>
      </c>
      <c r="J51" s="258">
        <f t="shared" si="8"/>
        <v>5</v>
      </c>
      <c r="K51" s="258">
        <f t="shared" si="8"/>
        <v>0</v>
      </c>
      <c r="L51" s="258">
        <f t="shared" si="8"/>
        <v>0</v>
      </c>
      <c r="M51" s="258">
        <f t="shared" si="8"/>
        <v>0</v>
      </c>
      <c r="N51" s="258">
        <f t="shared" si="8"/>
        <v>0</v>
      </c>
    </row>
    <row r="52" spans="1:14">
      <c r="B52" s="434" t="s">
        <v>37</v>
      </c>
      <c r="C52" s="435"/>
      <c r="D52" s="435"/>
      <c r="E52" s="436"/>
      <c r="F52" s="258"/>
      <c r="G52" s="258"/>
      <c r="H52" s="258"/>
      <c r="I52" s="258"/>
      <c r="J52" s="258"/>
      <c r="K52" s="258">
        <v>1</v>
      </c>
      <c r="L52" s="258"/>
      <c r="M52" s="258">
        <f>SUM(K52:L52)</f>
        <v>1</v>
      </c>
      <c r="N52" s="258"/>
    </row>
    <row r="53" spans="1:14" ht="12.75" customHeight="1">
      <c r="B53" s="439" t="s">
        <v>40</v>
      </c>
      <c r="C53" s="439"/>
      <c r="D53" s="439"/>
      <c r="E53" s="439"/>
      <c r="F53" s="267">
        <f t="shared" ref="F53:J53" si="9">+F23+F37+F51+F52</f>
        <v>835</v>
      </c>
      <c r="G53" s="267">
        <f t="shared" si="9"/>
        <v>259</v>
      </c>
      <c r="H53" s="267">
        <f t="shared" si="9"/>
        <v>1094</v>
      </c>
      <c r="I53" s="267">
        <f t="shared" si="9"/>
        <v>20</v>
      </c>
      <c r="J53" s="267">
        <f t="shared" si="9"/>
        <v>1114</v>
      </c>
      <c r="K53" s="267">
        <f>+K23+K37+K51+K52</f>
        <v>469</v>
      </c>
      <c r="L53" s="267">
        <f t="shared" ref="L53:N53" si="10">+L23+L37+L51+L52</f>
        <v>63</v>
      </c>
      <c r="M53" s="267">
        <f t="shared" si="10"/>
        <v>532</v>
      </c>
      <c r="N53" s="267">
        <f t="shared" si="10"/>
        <v>82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74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77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95" t="s">
        <v>41</v>
      </c>
      <c r="C7" s="495"/>
      <c r="D7" s="495"/>
      <c r="E7" s="495"/>
      <c r="F7" s="495" t="s">
        <v>35</v>
      </c>
      <c r="G7" s="495"/>
      <c r="H7" s="495"/>
      <c r="I7" s="495"/>
      <c r="J7" s="495"/>
      <c r="K7" s="495" t="s">
        <v>28</v>
      </c>
      <c r="L7" s="495"/>
      <c r="M7" s="495"/>
      <c r="N7" s="495"/>
    </row>
    <row r="8" spans="1:14" ht="12.75" customHeight="1">
      <c r="B8" s="495"/>
      <c r="C8" s="495"/>
      <c r="D8" s="495"/>
      <c r="E8" s="495"/>
      <c r="F8" s="495" t="s">
        <v>13</v>
      </c>
      <c r="G8" s="495"/>
      <c r="H8" s="495"/>
      <c r="I8" s="495" t="s">
        <v>14</v>
      </c>
      <c r="J8" s="495" t="s">
        <v>15</v>
      </c>
      <c r="K8" s="495" t="s">
        <v>30</v>
      </c>
      <c r="L8" s="495" t="s">
        <v>31</v>
      </c>
      <c r="M8" s="495" t="s">
        <v>15</v>
      </c>
      <c r="N8" s="495" t="s">
        <v>29</v>
      </c>
    </row>
    <row r="9" spans="1:14" ht="24">
      <c r="B9" s="495"/>
      <c r="C9" s="495"/>
      <c r="D9" s="495"/>
      <c r="E9" s="495"/>
      <c r="F9" s="405" t="s">
        <v>16</v>
      </c>
      <c r="G9" s="405" t="s">
        <v>17</v>
      </c>
      <c r="H9" s="405" t="s">
        <v>23</v>
      </c>
      <c r="I9" s="495"/>
      <c r="J9" s="495"/>
      <c r="K9" s="495"/>
      <c r="L9" s="495"/>
      <c r="M9" s="495"/>
      <c r="N9" s="495"/>
    </row>
    <row r="10" spans="1:14">
      <c r="A10" s="88"/>
      <c r="B10" s="406"/>
      <c r="C10" s="407"/>
      <c r="D10" s="408"/>
      <c r="E10" s="409">
        <v>13</v>
      </c>
      <c r="F10" s="410">
        <v>133</v>
      </c>
      <c r="G10" s="410"/>
      <c r="H10" s="410">
        <f t="shared" ref="H10:H22" si="0">F10+G10</f>
        <v>133</v>
      </c>
      <c r="I10" s="410"/>
      <c r="J10" s="410">
        <f t="shared" ref="J10:J22" si="1">H10+I10</f>
        <v>133</v>
      </c>
      <c r="K10" s="411">
        <v>142</v>
      </c>
      <c r="L10" s="411">
        <v>22</v>
      </c>
      <c r="M10" s="412">
        <f t="shared" ref="M10:M19" si="2">K10+L10</f>
        <v>164</v>
      </c>
      <c r="N10" s="411">
        <v>23</v>
      </c>
    </row>
    <row r="11" spans="1:14">
      <c r="A11" s="88"/>
      <c r="B11" s="413" t="s">
        <v>1</v>
      </c>
      <c r="C11" s="414" t="s">
        <v>0</v>
      </c>
      <c r="D11" s="408"/>
      <c r="E11" s="409">
        <v>12</v>
      </c>
      <c r="F11" s="410">
        <v>10</v>
      </c>
      <c r="G11" s="410"/>
      <c r="H11" s="410">
        <f t="shared" si="0"/>
        <v>10</v>
      </c>
      <c r="I11" s="410"/>
      <c r="J11" s="410">
        <f t="shared" si="1"/>
        <v>10</v>
      </c>
      <c r="K11" s="411">
        <v>3</v>
      </c>
      <c r="L11" s="411"/>
      <c r="M11" s="412">
        <f t="shared" si="2"/>
        <v>3</v>
      </c>
      <c r="N11" s="411"/>
    </row>
    <row r="12" spans="1:14">
      <c r="A12" s="88"/>
      <c r="B12" s="413" t="s">
        <v>2</v>
      </c>
      <c r="C12" s="415"/>
      <c r="D12" s="416" t="s">
        <v>6</v>
      </c>
      <c r="E12" s="409">
        <v>11</v>
      </c>
      <c r="F12" s="410">
        <v>16</v>
      </c>
      <c r="G12" s="410"/>
      <c r="H12" s="410">
        <f t="shared" si="0"/>
        <v>16</v>
      </c>
      <c r="I12" s="410"/>
      <c r="J12" s="410">
        <f t="shared" si="1"/>
        <v>16</v>
      </c>
      <c r="K12" s="411">
        <v>2</v>
      </c>
      <c r="L12" s="411"/>
      <c r="M12" s="412">
        <f t="shared" si="2"/>
        <v>2</v>
      </c>
      <c r="N12" s="411"/>
    </row>
    <row r="13" spans="1:14">
      <c r="A13" s="88"/>
      <c r="B13" s="413" t="s">
        <v>1</v>
      </c>
      <c r="C13" s="414"/>
      <c r="D13" s="416" t="s">
        <v>10</v>
      </c>
      <c r="E13" s="409">
        <v>10</v>
      </c>
      <c r="F13" s="410">
        <v>14</v>
      </c>
      <c r="G13" s="410"/>
      <c r="H13" s="410">
        <f t="shared" si="0"/>
        <v>14</v>
      </c>
      <c r="I13" s="410"/>
      <c r="J13" s="410">
        <f t="shared" si="1"/>
        <v>14</v>
      </c>
      <c r="K13" s="411">
        <v>2</v>
      </c>
      <c r="L13" s="411"/>
      <c r="M13" s="412">
        <f t="shared" si="2"/>
        <v>2</v>
      </c>
      <c r="N13" s="411"/>
    </row>
    <row r="14" spans="1:14">
      <c r="A14" s="88"/>
      <c r="B14" s="413" t="s">
        <v>3</v>
      </c>
      <c r="C14" s="414"/>
      <c r="D14" s="416" t="s">
        <v>25</v>
      </c>
      <c r="E14" s="409">
        <v>9</v>
      </c>
      <c r="F14" s="410">
        <v>6</v>
      </c>
      <c r="G14" s="410"/>
      <c r="H14" s="410">
        <f t="shared" si="0"/>
        <v>6</v>
      </c>
      <c r="I14" s="410"/>
      <c r="J14" s="410">
        <f t="shared" si="1"/>
        <v>6</v>
      </c>
      <c r="K14" s="411">
        <v>0</v>
      </c>
      <c r="L14" s="411"/>
      <c r="M14" s="412">
        <f t="shared" si="2"/>
        <v>0</v>
      </c>
      <c r="N14" s="411"/>
    </row>
    <row r="15" spans="1:14">
      <c r="A15" s="88"/>
      <c r="B15" s="413" t="s">
        <v>4</v>
      </c>
      <c r="C15" s="414" t="s">
        <v>5</v>
      </c>
      <c r="D15" s="416" t="s">
        <v>22</v>
      </c>
      <c r="E15" s="409">
        <v>8</v>
      </c>
      <c r="F15" s="410">
        <v>8</v>
      </c>
      <c r="G15" s="410"/>
      <c r="H15" s="410">
        <f t="shared" si="0"/>
        <v>8</v>
      </c>
      <c r="I15" s="410"/>
      <c r="J15" s="410">
        <f t="shared" si="1"/>
        <v>8</v>
      </c>
      <c r="K15" s="411">
        <v>0</v>
      </c>
      <c r="L15" s="411"/>
      <c r="M15" s="412">
        <f t="shared" si="2"/>
        <v>0</v>
      </c>
      <c r="N15" s="411"/>
    </row>
    <row r="16" spans="1:14">
      <c r="A16" s="88"/>
      <c r="B16" s="413" t="s">
        <v>6</v>
      </c>
      <c r="C16" s="414"/>
      <c r="D16" s="416" t="s">
        <v>12</v>
      </c>
      <c r="E16" s="409">
        <v>7</v>
      </c>
      <c r="F16" s="410">
        <v>5</v>
      </c>
      <c r="G16" s="410"/>
      <c r="H16" s="410">
        <f t="shared" si="0"/>
        <v>5</v>
      </c>
      <c r="I16" s="410"/>
      <c r="J16" s="410">
        <f t="shared" si="1"/>
        <v>5</v>
      </c>
      <c r="K16" s="411">
        <v>0</v>
      </c>
      <c r="L16" s="411"/>
      <c r="M16" s="412">
        <f t="shared" si="2"/>
        <v>0</v>
      </c>
      <c r="N16" s="411"/>
    </row>
    <row r="17" spans="1:14">
      <c r="A17" s="88"/>
      <c r="B17" s="413" t="s">
        <v>7</v>
      </c>
      <c r="C17" s="415"/>
      <c r="D17" s="416" t="s">
        <v>4</v>
      </c>
      <c r="E17" s="409">
        <v>6</v>
      </c>
      <c r="F17" s="410">
        <v>0</v>
      </c>
      <c r="G17" s="410"/>
      <c r="H17" s="410">
        <f t="shared" si="0"/>
        <v>0</v>
      </c>
      <c r="I17" s="410"/>
      <c r="J17" s="410">
        <f t="shared" si="1"/>
        <v>0</v>
      </c>
      <c r="K17" s="411">
        <v>1</v>
      </c>
      <c r="L17" s="411"/>
      <c r="M17" s="412">
        <f t="shared" si="2"/>
        <v>1</v>
      </c>
      <c r="N17" s="411"/>
    </row>
    <row r="18" spans="1:14">
      <c r="A18" s="88"/>
      <c r="B18" s="413" t="s">
        <v>1</v>
      </c>
      <c r="C18" s="414"/>
      <c r="D18" s="416" t="s">
        <v>9</v>
      </c>
      <c r="E18" s="409">
        <v>5</v>
      </c>
      <c r="F18" s="410">
        <v>1</v>
      </c>
      <c r="G18" s="410"/>
      <c r="H18" s="410">
        <f t="shared" si="0"/>
        <v>1</v>
      </c>
      <c r="I18" s="410"/>
      <c r="J18" s="410">
        <f t="shared" si="1"/>
        <v>1</v>
      </c>
      <c r="K18" s="411">
        <v>2</v>
      </c>
      <c r="L18" s="411"/>
      <c r="M18" s="412">
        <f t="shared" si="2"/>
        <v>2</v>
      </c>
      <c r="N18" s="411"/>
    </row>
    <row r="19" spans="1:14">
      <c r="A19" s="88"/>
      <c r="B19" s="413"/>
      <c r="C19" s="414"/>
      <c r="D19" s="416" t="s">
        <v>12</v>
      </c>
      <c r="E19" s="409">
        <v>4</v>
      </c>
      <c r="F19" s="410">
        <v>34</v>
      </c>
      <c r="G19" s="410"/>
      <c r="H19" s="410">
        <f t="shared" si="0"/>
        <v>34</v>
      </c>
      <c r="I19" s="410"/>
      <c r="J19" s="410">
        <f t="shared" si="1"/>
        <v>34</v>
      </c>
      <c r="K19" s="411">
        <v>0</v>
      </c>
      <c r="L19" s="411"/>
      <c r="M19" s="412">
        <f t="shared" si="2"/>
        <v>0</v>
      </c>
      <c r="N19" s="411"/>
    </row>
    <row r="20" spans="1:14">
      <c r="A20" s="88"/>
      <c r="B20" s="413"/>
      <c r="C20" s="414" t="s">
        <v>1</v>
      </c>
      <c r="D20" s="408"/>
      <c r="E20" s="409">
        <v>3</v>
      </c>
      <c r="F20" s="410"/>
      <c r="G20" s="410">
        <v>15</v>
      </c>
      <c r="H20" s="410">
        <f t="shared" si="0"/>
        <v>15</v>
      </c>
      <c r="I20" s="410"/>
      <c r="J20" s="410">
        <f t="shared" si="1"/>
        <v>15</v>
      </c>
      <c r="K20" s="411">
        <v>0</v>
      </c>
      <c r="L20" s="411">
        <v>2</v>
      </c>
      <c r="M20" s="412">
        <v>0</v>
      </c>
      <c r="N20" s="411"/>
    </row>
    <row r="21" spans="1:14">
      <c r="A21" s="88"/>
      <c r="B21" s="413"/>
      <c r="C21" s="414"/>
      <c r="D21" s="408"/>
      <c r="E21" s="409">
        <v>2</v>
      </c>
      <c r="F21" s="410"/>
      <c r="G21" s="410">
        <v>17</v>
      </c>
      <c r="H21" s="410">
        <f t="shared" si="0"/>
        <v>17</v>
      </c>
      <c r="I21" s="410"/>
      <c r="J21" s="410">
        <f t="shared" si="1"/>
        <v>17</v>
      </c>
      <c r="K21" s="411">
        <v>0</v>
      </c>
      <c r="L21" s="411"/>
      <c r="M21" s="412">
        <v>1</v>
      </c>
      <c r="N21" s="411">
        <v>1</v>
      </c>
    </row>
    <row r="22" spans="1:14">
      <c r="A22" s="88"/>
      <c r="B22" s="417"/>
      <c r="C22" s="415"/>
      <c r="D22" s="408"/>
      <c r="E22" s="418">
        <v>1</v>
      </c>
      <c r="F22" s="410"/>
      <c r="G22" s="410">
        <v>68</v>
      </c>
      <c r="H22" s="410">
        <f t="shared" si="0"/>
        <v>68</v>
      </c>
      <c r="I22" s="410">
        <v>1</v>
      </c>
      <c r="J22" s="410">
        <f t="shared" si="1"/>
        <v>69</v>
      </c>
      <c r="K22" s="411">
        <v>0</v>
      </c>
      <c r="L22" s="411">
        <v>0</v>
      </c>
      <c r="M22" s="412">
        <v>1</v>
      </c>
      <c r="N22" s="411">
        <v>1</v>
      </c>
    </row>
    <row r="23" spans="1:14" ht="12.75" customHeight="1">
      <c r="A23" s="88"/>
      <c r="B23" s="497" t="s">
        <v>18</v>
      </c>
      <c r="C23" s="497"/>
      <c r="D23" s="497"/>
      <c r="E23" s="497"/>
      <c r="F23" s="410">
        <f>SUM(F10:F22)</f>
        <v>227</v>
      </c>
      <c r="G23" s="410">
        <f>SUM(G10:G22)</f>
        <v>100</v>
      </c>
      <c r="H23" s="419">
        <f>SUM(H10:H22)</f>
        <v>327</v>
      </c>
      <c r="I23" s="410">
        <f>SUM(I10:I22)</f>
        <v>1</v>
      </c>
      <c r="J23" s="419">
        <f>SUM(J10:J22)</f>
        <v>328</v>
      </c>
      <c r="K23" s="420">
        <v>152</v>
      </c>
      <c r="L23" s="420">
        <f>SUM(L10:L22)</f>
        <v>24</v>
      </c>
      <c r="M23" s="410">
        <f>SUM(M10:M22)</f>
        <v>176</v>
      </c>
      <c r="N23" s="410">
        <v>25</v>
      </c>
    </row>
    <row r="24" spans="1:14">
      <c r="A24" s="88"/>
      <c r="B24" s="413"/>
      <c r="C24" s="413"/>
      <c r="D24" s="421"/>
      <c r="E24" s="417">
        <v>13</v>
      </c>
      <c r="F24" s="410">
        <v>475</v>
      </c>
      <c r="G24" s="410"/>
      <c r="H24" s="410">
        <f t="shared" ref="H24:H36" si="3">F24+G24</f>
        <v>475</v>
      </c>
      <c r="I24" s="410"/>
      <c r="J24" s="410">
        <f t="shared" ref="J24:J36" si="4">H24+I24</f>
        <v>475</v>
      </c>
      <c r="K24" s="411">
        <v>205</v>
      </c>
      <c r="L24" s="411">
        <v>40</v>
      </c>
      <c r="M24" s="411">
        <f>K24+L24</f>
        <v>245</v>
      </c>
      <c r="N24" s="411">
        <v>57</v>
      </c>
    </row>
    <row r="25" spans="1:14">
      <c r="A25" s="88"/>
      <c r="B25" s="413"/>
      <c r="C25" s="413" t="s">
        <v>0</v>
      </c>
      <c r="D25" s="421"/>
      <c r="E25" s="409">
        <v>12</v>
      </c>
      <c r="F25" s="410">
        <v>5</v>
      </c>
      <c r="G25" s="410"/>
      <c r="H25" s="410">
        <f t="shared" si="3"/>
        <v>5</v>
      </c>
      <c r="I25" s="410"/>
      <c r="J25" s="410">
        <f t="shared" si="4"/>
        <v>5</v>
      </c>
      <c r="K25" s="411"/>
      <c r="L25" s="411"/>
      <c r="M25" s="411">
        <v>2</v>
      </c>
      <c r="N25" s="411">
        <v>2</v>
      </c>
    </row>
    <row r="26" spans="1:14">
      <c r="A26" s="88"/>
      <c r="B26" s="413" t="s">
        <v>7</v>
      </c>
      <c r="C26" s="417"/>
      <c r="D26" s="421"/>
      <c r="E26" s="409">
        <v>11</v>
      </c>
      <c r="F26" s="410">
        <v>0</v>
      </c>
      <c r="G26" s="410"/>
      <c r="H26" s="410">
        <f t="shared" si="3"/>
        <v>0</v>
      </c>
      <c r="I26" s="410"/>
      <c r="J26" s="410">
        <f t="shared" si="4"/>
        <v>0</v>
      </c>
      <c r="K26" s="411">
        <v>1</v>
      </c>
      <c r="L26" s="411"/>
      <c r="M26" s="411">
        <f>K26+L26</f>
        <v>1</v>
      </c>
      <c r="N26" s="411"/>
    </row>
    <row r="27" spans="1:14">
      <c r="A27" s="88"/>
      <c r="B27" s="413" t="s">
        <v>8</v>
      </c>
      <c r="C27" s="413"/>
      <c r="D27" s="421" t="s">
        <v>26</v>
      </c>
      <c r="E27" s="409">
        <v>10</v>
      </c>
      <c r="F27" s="410">
        <v>0</v>
      </c>
      <c r="G27" s="410"/>
      <c r="H27" s="410">
        <f t="shared" si="3"/>
        <v>0</v>
      </c>
      <c r="I27" s="410"/>
      <c r="J27" s="410">
        <f t="shared" si="4"/>
        <v>0</v>
      </c>
      <c r="K27" s="411">
        <v>0</v>
      </c>
      <c r="L27" s="411"/>
      <c r="M27" s="411">
        <v>1</v>
      </c>
      <c r="N27" s="411">
        <v>1</v>
      </c>
    </row>
    <row r="28" spans="1:14">
      <c r="A28" s="88"/>
      <c r="B28" s="413" t="s">
        <v>0</v>
      </c>
      <c r="C28" s="413"/>
      <c r="D28" s="421" t="s">
        <v>8</v>
      </c>
      <c r="E28" s="409">
        <v>9</v>
      </c>
      <c r="F28" s="410">
        <v>47</v>
      </c>
      <c r="G28" s="410"/>
      <c r="H28" s="410">
        <f t="shared" si="3"/>
        <v>47</v>
      </c>
      <c r="I28" s="410"/>
      <c r="J28" s="410">
        <f t="shared" si="4"/>
        <v>47</v>
      </c>
      <c r="K28" s="411">
        <v>2</v>
      </c>
      <c r="L28" s="411"/>
      <c r="M28" s="411">
        <f>K28+L28</f>
        <v>2</v>
      </c>
      <c r="N28" s="411">
        <v>0</v>
      </c>
    </row>
    <row r="29" spans="1:14">
      <c r="A29" s="88"/>
      <c r="B29" s="413" t="s">
        <v>2</v>
      </c>
      <c r="C29" s="413" t="s">
        <v>5</v>
      </c>
      <c r="D29" s="421" t="s">
        <v>27</v>
      </c>
      <c r="E29" s="409">
        <v>8</v>
      </c>
      <c r="F29" s="410">
        <v>3</v>
      </c>
      <c r="G29" s="410"/>
      <c r="H29" s="410">
        <f t="shared" si="3"/>
        <v>3</v>
      </c>
      <c r="I29" s="410"/>
      <c r="J29" s="410">
        <f t="shared" si="4"/>
        <v>3</v>
      </c>
      <c r="K29" s="411">
        <v>0</v>
      </c>
      <c r="L29" s="411">
        <v>2</v>
      </c>
      <c r="M29" s="411">
        <v>0</v>
      </c>
      <c r="N29" s="411">
        <v>0</v>
      </c>
    </row>
    <row r="30" spans="1:14">
      <c r="A30" s="88"/>
      <c r="B30" s="413" t="s">
        <v>4</v>
      </c>
      <c r="C30" s="413"/>
      <c r="D30" s="421" t="s">
        <v>4</v>
      </c>
      <c r="E30" s="409">
        <v>7</v>
      </c>
      <c r="F30" s="410">
        <v>1</v>
      </c>
      <c r="G30" s="410"/>
      <c r="H30" s="410">
        <f t="shared" si="3"/>
        <v>1</v>
      </c>
      <c r="I30" s="410"/>
      <c r="J30" s="410">
        <f t="shared" si="4"/>
        <v>1</v>
      </c>
      <c r="K30" s="411">
        <v>0</v>
      </c>
      <c r="L30" s="411"/>
      <c r="M30" s="411">
        <v>0</v>
      </c>
      <c r="N30" s="411">
        <v>0</v>
      </c>
    </row>
    <row r="31" spans="1:14">
      <c r="A31" s="88"/>
      <c r="B31" s="413" t="s">
        <v>0</v>
      </c>
      <c r="C31" s="413"/>
      <c r="D31" s="421" t="s">
        <v>9</v>
      </c>
      <c r="E31" s="409">
        <v>6</v>
      </c>
      <c r="F31" s="410">
        <v>7</v>
      </c>
      <c r="G31" s="410"/>
      <c r="H31" s="410">
        <f t="shared" si="3"/>
        <v>7</v>
      </c>
      <c r="I31" s="410"/>
      <c r="J31" s="410">
        <f t="shared" si="4"/>
        <v>7</v>
      </c>
      <c r="K31" s="411"/>
      <c r="L31" s="411">
        <v>0</v>
      </c>
      <c r="M31" s="411">
        <v>1</v>
      </c>
      <c r="N31" s="411">
        <v>1</v>
      </c>
    </row>
    <row r="32" spans="1:14">
      <c r="A32" s="88"/>
      <c r="B32" s="413" t="s">
        <v>9</v>
      </c>
      <c r="C32" s="418"/>
      <c r="D32" s="421"/>
      <c r="E32" s="409">
        <v>5</v>
      </c>
      <c r="F32" s="410">
        <v>4</v>
      </c>
      <c r="G32" s="410"/>
      <c r="H32" s="410">
        <f t="shared" si="3"/>
        <v>4</v>
      </c>
      <c r="I32" s="410"/>
      <c r="J32" s="410">
        <f t="shared" si="4"/>
        <v>4</v>
      </c>
      <c r="K32" s="411"/>
      <c r="L32" s="411">
        <v>0</v>
      </c>
      <c r="M32" s="411">
        <v>0</v>
      </c>
      <c r="N32" s="411">
        <v>0</v>
      </c>
    </row>
    <row r="33" spans="1:14">
      <c r="A33" s="88"/>
      <c r="B33" s="413"/>
      <c r="C33" s="413"/>
      <c r="D33" s="421"/>
      <c r="E33" s="409">
        <v>4</v>
      </c>
      <c r="F33" s="410">
        <v>13</v>
      </c>
      <c r="G33" s="410"/>
      <c r="H33" s="410">
        <f t="shared" si="3"/>
        <v>13</v>
      </c>
      <c r="I33" s="410"/>
      <c r="J33" s="410">
        <f t="shared" si="4"/>
        <v>13</v>
      </c>
      <c r="K33" s="411"/>
      <c r="L33" s="411">
        <v>0</v>
      </c>
      <c r="M33" s="411">
        <v>0</v>
      </c>
      <c r="N33" s="411">
        <v>0</v>
      </c>
    </row>
    <row r="34" spans="1:14">
      <c r="A34" s="88"/>
      <c r="B34" s="413"/>
      <c r="C34" s="413" t="s">
        <v>1</v>
      </c>
      <c r="D34" s="421"/>
      <c r="E34" s="409">
        <v>3</v>
      </c>
      <c r="F34" s="410"/>
      <c r="G34" s="410">
        <v>9</v>
      </c>
      <c r="H34" s="410">
        <f t="shared" si="3"/>
        <v>9</v>
      </c>
      <c r="I34" s="410"/>
      <c r="J34" s="410">
        <f t="shared" si="4"/>
        <v>9</v>
      </c>
      <c r="K34" s="411"/>
      <c r="L34" s="411">
        <v>0</v>
      </c>
      <c r="M34" s="411">
        <v>1</v>
      </c>
      <c r="N34" s="411">
        <v>1</v>
      </c>
    </row>
    <row r="35" spans="1:14">
      <c r="A35" s="88"/>
      <c r="B35" s="413"/>
      <c r="C35" s="413"/>
      <c r="D35" s="421"/>
      <c r="E35" s="409">
        <v>2</v>
      </c>
      <c r="F35" s="410"/>
      <c r="G35" s="410">
        <v>9</v>
      </c>
      <c r="H35" s="410">
        <f t="shared" si="3"/>
        <v>9</v>
      </c>
      <c r="I35" s="410"/>
      <c r="J35" s="410">
        <f t="shared" si="4"/>
        <v>9</v>
      </c>
      <c r="K35" s="411"/>
      <c r="L35" s="411"/>
      <c r="M35" s="411">
        <f t="shared" ref="M35:M50" si="5">K35+L35</f>
        <v>0</v>
      </c>
      <c r="N35" s="411">
        <v>0</v>
      </c>
    </row>
    <row r="36" spans="1:14">
      <c r="A36" s="88"/>
      <c r="B36" s="417"/>
      <c r="C36" s="417"/>
      <c r="D36" s="421"/>
      <c r="E36" s="418">
        <v>1</v>
      </c>
      <c r="F36" s="410"/>
      <c r="G36" s="410">
        <v>129</v>
      </c>
      <c r="H36" s="423">
        <f t="shared" si="3"/>
        <v>129</v>
      </c>
      <c r="I36" s="423">
        <v>13</v>
      </c>
      <c r="J36" s="423">
        <f t="shared" si="4"/>
        <v>142</v>
      </c>
      <c r="K36" s="424"/>
      <c r="L36" s="424"/>
      <c r="M36" s="424">
        <f t="shared" si="5"/>
        <v>0</v>
      </c>
      <c r="N36" s="424">
        <v>0</v>
      </c>
    </row>
    <row r="37" spans="1:14" ht="12.75" customHeight="1">
      <c r="A37" s="88"/>
      <c r="B37" s="498" t="s">
        <v>19</v>
      </c>
      <c r="C37" s="498"/>
      <c r="D37" s="498"/>
      <c r="E37" s="498"/>
      <c r="F37" s="420">
        <f>SUM(F24:F36)</f>
        <v>555</v>
      </c>
      <c r="G37" s="420">
        <f>SUM(G24:G36)</f>
        <v>147</v>
      </c>
      <c r="H37" s="567">
        <f>SUM(H24:H36)</f>
        <v>702</v>
      </c>
      <c r="I37" s="567">
        <f>SUM(I24:I36)</f>
        <v>13</v>
      </c>
      <c r="J37" s="567">
        <f>SUM(J24:J36)</f>
        <v>715</v>
      </c>
      <c r="K37" s="567">
        <v>208</v>
      </c>
      <c r="L37" s="567">
        <v>45</v>
      </c>
      <c r="M37" s="576">
        <f t="shared" si="5"/>
        <v>253</v>
      </c>
      <c r="N37" s="567">
        <f>SUM(N24:N36)</f>
        <v>62</v>
      </c>
    </row>
    <row r="38" spans="1:14">
      <c r="A38" s="88"/>
      <c r="B38" s="418"/>
      <c r="C38" s="418"/>
      <c r="D38" s="422"/>
      <c r="E38" s="409">
        <v>13</v>
      </c>
      <c r="F38" s="410">
        <v>7</v>
      </c>
      <c r="G38" s="410"/>
      <c r="H38" s="574">
        <f t="shared" ref="H38:H50" si="6">F38+G38</f>
        <v>7</v>
      </c>
      <c r="I38" s="574"/>
      <c r="J38" s="574">
        <f t="shared" ref="J38:J50" si="7">H38+I38</f>
        <v>7</v>
      </c>
      <c r="K38" s="575"/>
      <c r="L38" s="575"/>
      <c r="M38" s="575">
        <f t="shared" si="5"/>
        <v>0</v>
      </c>
      <c r="N38" s="575">
        <v>0</v>
      </c>
    </row>
    <row r="39" spans="1:14">
      <c r="A39" s="88"/>
      <c r="B39" s="413" t="s">
        <v>1</v>
      </c>
      <c r="C39" s="413" t="s">
        <v>0</v>
      </c>
      <c r="D39" s="421" t="s">
        <v>21</v>
      </c>
      <c r="E39" s="409">
        <v>12</v>
      </c>
      <c r="F39" s="410"/>
      <c r="G39" s="410"/>
      <c r="H39" s="410">
        <f t="shared" si="6"/>
        <v>0</v>
      </c>
      <c r="I39" s="410"/>
      <c r="J39" s="410">
        <f t="shared" si="7"/>
        <v>0</v>
      </c>
      <c r="K39" s="411"/>
      <c r="L39" s="411"/>
      <c r="M39" s="411">
        <f t="shared" si="5"/>
        <v>0</v>
      </c>
      <c r="N39" s="411">
        <v>0</v>
      </c>
    </row>
    <row r="40" spans="1:14">
      <c r="A40" s="88"/>
      <c r="B40" s="413" t="s">
        <v>10</v>
      </c>
      <c r="C40" s="413"/>
      <c r="D40" s="421" t="s">
        <v>10</v>
      </c>
      <c r="E40" s="409">
        <v>11</v>
      </c>
      <c r="F40" s="410"/>
      <c r="G40" s="410"/>
      <c r="H40" s="410">
        <f t="shared" si="6"/>
        <v>0</v>
      </c>
      <c r="I40" s="410"/>
      <c r="J40" s="410">
        <f t="shared" si="7"/>
        <v>0</v>
      </c>
      <c r="K40" s="411"/>
      <c r="L40" s="411"/>
      <c r="M40" s="411">
        <f t="shared" si="5"/>
        <v>0</v>
      </c>
      <c r="N40" s="411">
        <v>0</v>
      </c>
    </row>
    <row r="41" spans="1:14">
      <c r="A41" s="88"/>
      <c r="B41" s="413" t="s">
        <v>11</v>
      </c>
      <c r="C41" s="418"/>
      <c r="D41" s="421" t="s">
        <v>2</v>
      </c>
      <c r="E41" s="409">
        <v>10</v>
      </c>
      <c r="F41" s="410"/>
      <c r="G41" s="410"/>
      <c r="H41" s="410">
        <f t="shared" si="6"/>
        <v>0</v>
      </c>
      <c r="I41" s="410"/>
      <c r="J41" s="410">
        <f t="shared" si="7"/>
        <v>0</v>
      </c>
      <c r="K41" s="411"/>
      <c r="L41" s="411"/>
      <c r="M41" s="411">
        <f t="shared" si="5"/>
        <v>0</v>
      </c>
      <c r="N41" s="411">
        <v>0</v>
      </c>
    </row>
    <row r="42" spans="1:14">
      <c r="A42" s="88"/>
      <c r="B42" s="413" t="s">
        <v>4</v>
      </c>
      <c r="C42" s="413"/>
      <c r="D42" s="421" t="s">
        <v>27</v>
      </c>
      <c r="E42" s="409">
        <v>9</v>
      </c>
      <c r="F42" s="410"/>
      <c r="G42" s="410"/>
      <c r="H42" s="410">
        <f t="shared" si="6"/>
        <v>0</v>
      </c>
      <c r="I42" s="410"/>
      <c r="J42" s="410">
        <f t="shared" si="7"/>
        <v>0</v>
      </c>
      <c r="K42" s="411"/>
      <c r="L42" s="411"/>
      <c r="M42" s="411">
        <f t="shared" si="5"/>
        <v>0</v>
      </c>
      <c r="N42" s="411">
        <v>0</v>
      </c>
    </row>
    <row r="43" spans="1:14">
      <c r="A43" s="88"/>
      <c r="B43" s="413" t="s">
        <v>3</v>
      </c>
      <c r="C43" s="413" t="s">
        <v>5</v>
      </c>
      <c r="D43" s="421" t="s">
        <v>1</v>
      </c>
      <c r="E43" s="409">
        <v>8</v>
      </c>
      <c r="F43" s="410"/>
      <c r="G43" s="410"/>
      <c r="H43" s="410">
        <f t="shared" si="6"/>
        <v>0</v>
      </c>
      <c r="I43" s="410"/>
      <c r="J43" s="410">
        <f t="shared" si="7"/>
        <v>0</v>
      </c>
      <c r="K43" s="411"/>
      <c r="L43" s="411"/>
      <c r="M43" s="411">
        <f t="shared" si="5"/>
        <v>0</v>
      </c>
      <c r="N43" s="411">
        <v>0</v>
      </c>
    </row>
    <row r="44" spans="1:14">
      <c r="A44" s="88"/>
      <c r="B44" s="413" t="s">
        <v>4</v>
      </c>
      <c r="C44" s="413"/>
      <c r="D44" s="421" t="s">
        <v>26</v>
      </c>
      <c r="E44" s="409">
        <v>7</v>
      </c>
      <c r="F44" s="410"/>
      <c r="G44" s="410"/>
      <c r="H44" s="410">
        <f t="shared" si="6"/>
        <v>0</v>
      </c>
      <c r="I44" s="410"/>
      <c r="J44" s="410">
        <f t="shared" si="7"/>
        <v>0</v>
      </c>
      <c r="K44" s="411"/>
      <c r="L44" s="411"/>
      <c r="M44" s="411">
        <f t="shared" si="5"/>
        <v>0</v>
      </c>
      <c r="N44" s="411">
        <v>0</v>
      </c>
    </row>
    <row r="45" spans="1:14">
      <c r="A45" s="88"/>
      <c r="B45" s="413" t="s">
        <v>1</v>
      </c>
      <c r="C45" s="413"/>
      <c r="D45" s="421" t="s">
        <v>22</v>
      </c>
      <c r="E45" s="409">
        <v>6</v>
      </c>
      <c r="F45" s="410"/>
      <c r="G45" s="410"/>
      <c r="H45" s="410">
        <f t="shared" si="6"/>
        <v>0</v>
      </c>
      <c r="I45" s="410"/>
      <c r="J45" s="410">
        <f t="shared" si="7"/>
        <v>0</v>
      </c>
      <c r="K45" s="411"/>
      <c r="L45" s="411"/>
      <c r="M45" s="411">
        <f t="shared" si="5"/>
        <v>0</v>
      </c>
      <c r="N45" s="411">
        <v>0</v>
      </c>
    </row>
    <row r="46" spans="1:14">
      <c r="A46" s="88"/>
      <c r="B46" s="413" t="s">
        <v>12</v>
      </c>
      <c r="C46" s="418"/>
      <c r="D46" s="421" t="s">
        <v>2</v>
      </c>
      <c r="E46" s="409">
        <v>5</v>
      </c>
      <c r="F46" s="410"/>
      <c r="G46" s="410"/>
      <c r="H46" s="410">
        <f t="shared" si="6"/>
        <v>0</v>
      </c>
      <c r="I46" s="410"/>
      <c r="J46" s="410">
        <f t="shared" si="7"/>
        <v>0</v>
      </c>
      <c r="K46" s="411"/>
      <c r="L46" s="411"/>
      <c r="M46" s="411">
        <f t="shared" si="5"/>
        <v>0</v>
      </c>
      <c r="N46" s="411">
        <v>0</v>
      </c>
    </row>
    <row r="47" spans="1:14">
      <c r="A47" s="88"/>
      <c r="B47" s="413"/>
      <c r="C47" s="413"/>
      <c r="D47" s="421" t="s">
        <v>7</v>
      </c>
      <c r="E47" s="409">
        <v>4</v>
      </c>
      <c r="F47" s="410"/>
      <c r="G47" s="410"/>
      <c r="H47" s="410">
        <f t="shared" si="6"/>
        <v>0</v>
      </c>
      <c r="I47" s="410"/>
      <c r="J47" s="410">
        <f t="shared" si="7"/>
        <v>0</v>
      </c>
      <c r="K47" s="411"/>
      <c r="L47" s="411"/>
      <c r="M47" s="411">
        <f t="shared" si="5"/>
        <v>0</v>
      </c>
      <c r="N47" s="411">
        <v>0</v>
      </c>
    </row>
    <row r="48" spans="1:14">
      <c r="A48" s="88"/>
      <c r="B48" s="413"/>
      <c r="C48" s="413" t="s">
        <v>1</v>
      </c>
      <c r="D48" s="421" t="s">
        <v>1</v>
      </c>
      <c r="E48" s="409">
        <v>3</v>
      </c>
      <c r="F48" s="410"/>
      <c r="G48" s="410"/>
      <c r="H48" s="410">
        <f t="shared" si="6"/>
        <v>0</v>
      </c>
      <c r="I48" s="410"/>
      <c r="J48" s="410">
        <f t="shared" si="7"/>
        <v>0</v>
      </c>
      <c r="K48" s="411"/>
      <c r="L48" s="411"/>
      <c r="M48" s="411">
        <f t="shared" si="5"/>
        <v>0</v>
      </c>
      <c r="N48" s="411">
        <v>0</v>
      </c>
    </row>
    <row r="49" spans="1:14">
      <c r="A49" s="88"/>
      <c r="B49" s="413"/>
      <c r="C49" s="413"/>
      <c r="D49" s="421" t="s">
        <v>3</v>
      </c>
      <c r="E49" s="409">
        <v>2</v>
      </c>
      <c r="F49" s="410"/>
      <c r="G49" s="410"/>
      <c r="H49" s="410">
        <f t="shared" si="6"/>
        <v>0</v>
      </c>
      <c r="I49" s="410"/>
      <c r="J49" s="410">
        <f t="shared" si="7"/>
        <v>0</v>
      </c>
      <c r="K49" s="411"/>
      <c r="L49" s="411"/>
      <c r="M49" s="411">
        <f t="shared" si="5"/>
        <v>0</v>
      </c>
      <c r="N49" s="411">
        <v>0</v>
      </c>
    </row>
    <row r="50" spans="1:14">
      <c r="A50" s="88"/>
      <c r="B50" s="417"/>
      <c r="C50" s="421"/>
      <c r="D50" s="417"/>
      <c r="E50" s="418">
        <v>1</v>
      </c>
      <c r="F50" s="423"/>
      <c r="G50" s="423"/>
      <c r="H50" s="423">
        <f t="shared" si="6"/>
        <v>0</v>
      </c>
      <c r="I50" s="423">
        <v>3</v>
      </c>
      <c r="J50" s="423">
        <f t="shared" si="7"/>
        <v>3</v>
      </c>
      <c r="K50" s="424"/>
      <c r="L50" s="424"/>
      <c r="M50" s="424">
        <f t="shared" si="5"/>
        <v>0</v>
      </c>
      <c r="N50" s="424">
        <v>0</v>
      </c>
    </row>
    <row r="51" spans="1:14" ht="12.75" customHeight="1">
      <c r="B51" s="497" t="s">
        <v>20</v>
      </c>
      <c r="C51" s="497"/>
      <c r="D51" s="497"/>
      <c r="E51" s="497"/>
      <c r="F51" s="410">
        <f t="shared" ref="F51:N51" si="8">SUM(F38:F50)</f>
        <v>7</v>
      </c>
      <c r="G51" s="410">
        <f t="shared" si="8"/>
        <v>0</v>
      </c>
      <c r="H51" s="410">
        <f t="shared" si="8"/>
        <v>7</v>
      </c>
      <c r="I51" s="410">
        <f t="shared" si="8"/>
        <v>3</v>
      </c>
      <c r="J51" s="410">
        <f t="shared" si="8"/>
        <v>10</v>
      </c>
      <c r="K51" s="410">
        <f t="shared" si="8"/>
        <v>0</v>
      </c>
      <c r="L51" s="410">
        <f t="shared" si="8"/>
        <v>0</v>
      </c>
      <c r="M51" s="410">
        <f t="shared" si="8"/>
        <v>0</v>
      </c>
      <c r="N51" s="410">
        <f t="shared" si="8"/>
        <v>0</v>
      </c>
    </row>
    <row r="52" spans="1:14">
      <c r="B52" s="497" t="s">
        <v>37</v>
      </c>
      <c r="C52" s="497"/>
      <c r="D52" s="497"/>
      <c r="E52" s="497"/>
      <c r="F52" s="410"/>
      <c r="G52" s="410"/>
      <c r="H52" s="410"/>
      <c r="I52" s="410"/>
      <c r="J52" s="410"/>
      <c r="K52" s="410"/>
      <c r="L52" s="410">
        <v>2</v>
      </c>
      <c r="M52" s="410">
        <v>2</v>
      </c>
      <c r="N52" s="410">
        <v>2</v>
      </c>
    </row>
    <row r="53" spans="1:14" ht="12.75" customHeight="1">
      <c r="B53" s="496" t="s">
        <v>40</v>
      </c>
      <c r="C53" s="496"/>
      <c r="D53" s="496"/>
      <c r="E53" s="496"/>
      <c r="F53" s="425">
        <f t="shared" ref="F53:N53" si="9">+F23+F37+F51+F52</f>
        <v>789</v>
      </c>
      <c r="G53" s="425">
        <f t="shared" si="9"/>
        <v>247</v>
      </c>
      <c r="H53" s="425">
        <f t="shared" si="9"/>
        <v>1036</v>
      </c>
      <c r="I53" s="425">
        <f t="shared" si="9"/>
        <v>17</v>
      </c>
      <c r="J53" s="425">
        <f t="shared" si="9"/>
        <v>1053</v>
      </c>
      <c r="K53" s="425">
        <f t="shared" si="9"/>
        <v>360</v>
      </c>
      <c r="L53" s="425">
        <f t="shared" si="9"/>
        <v>71</v>
      </c>
      <c r="M53" s="425">
        <f t="shared" si="9"/>
        <v>431</v>
      </c>
      <c r="N53" s="425">
        <f t="shared" si="9"/>
        <v>89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 t="s">
        <v>38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105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50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42" t="s">
        <v>24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43" t="s">
        <v>41</v>
      </c>
      <c r="C7" s="443"/>
      <c r="D7" s="443"/>
      <c r="E7" s="443"/>
      <c r="F7" s="443" t="s">
        <v>35</v>
      </c>
      <c r="G7" s="443"/>
      <c r="H7" s="443"/>
      <c r="I7" s="443"/>
      <c r="J7" s="443"/>
      <c r="K7" s="443" t="s">
        <v>28</v>
      </c>
      <c r="L7" s="443"/>
      <c r="M7" s="443"/>
      <c r="N7" s="443"/>
    </row>
    <row r="8" spans="1:14" ht="12.75" customHeight="1">
      <c r="B8" s="443"/>
      <c r="C8" s="443"/>
      <c r="D8" s="443"/>
      <c r="E8" s="443"/>
      <c r="F8" s="443" t="s">
        <v>13</v>
      </c>
      <c r="G8" s="443"/>
      <c r="H8" s="443"/>
      <c r="I8" s="443" t="s">
        <v>14</v>
      </c>
      <c r="J8" s="443" t="s">
        <v>15</v>
      </c>
      <c r="K8" s="443" t="s">
        <v>30</v>
      </c>
      <c r="L8" s="443" t="s">
        <v>31</v>
      </c>
      <c r="M8" s="443" t="s">
        <v>15</v>
      </c>
      <c r="N8" s="443" t="s">
        <v>29</v>
      </c>
    </row>
    <row r="9" spans="1:14" ht="24">
      <c r="B9" s="443"/>
      <c r="C9" s="443"/>
      <c r="D9" s="443"/>
      <c r="E9" s="443"/>
      <c r="F9" s="350" t="s">
        <v>16</v>
      </c>
      <c r="G9" s="350" t="s">
        <v>17</v>
      </c>
      <c r="H9" s="350" t="s">
        <v>23</v>
      </c>
      <c r="I9" s="443"/>
      <c r="J9" s="443"/>
      <c r="K9" s="443"/>
      <c r="L9" s="443"/>
      <c r="M9" s="443"/>
      <c r="N9" s="443"/>
    </row>
    <row r="10" spans="1:14">
      <c r="A10" s="31"/>
      <c r="B10" s="79"/>
      <c r="C10" s="80"/>
      <c r="D10" s="113"/>
      <c r="E10" s="351">
        <v>13</v>
      </c>
      <c r="F10" s="352">
        <v>284</v>
      </c>
      <c r="G10" s="352">
        <v>0</v>
      </c>
      <c r="H10" s="353">
        <f>F10+G10</f>
        <v>284</v>
      </c>
      <c r="I10" s="354">
        <v>0</v>
      </c>
      <c r="J10" s="354">
        <f>H10+I10</f>
        <v>284</v>
      </c>
      <c r="K10" s="355">
        <v>242</v>
      </c>
      <c r="L10" s="355">
        <v>23</v>
      </c>
      <c r="M10" s="356">
        <f>K10+L10</f>
        <v>265</v>
      </c>
      <c r="N10" s="355">
        <v>28</v>
      </c>
    </row>
    <row r="11" spans="1:14">
      <c r="A11" s="31"/>
      <c r="B11" s="82" t="s">
        <v>1</v>
      </c>
      <c r="C11" s="83" t="s">
        <v>0</v>
      </c>
      <c r="D11" s="113"/>
      <c r="E11" s="351">
        <v>12</v>
      </c>
      <c r="F11" s="352">
        <v>1</v>
      </c>
      <c r="G11" s="352">
        <v>0</v>
      </c>
      <c r="H11" s="353">
        <f t="shared" ref="H11:H22" si="0">F11+G11</f>
        <v>1</v>
      </c>
      <c r="I11" s="354">
        <v>0</v>
      </c>
      <c r="J11" s="354">
        <f t="shared" ref="J11:J50" si="1">H11+I11</f>
        <v>1</v>
      </c>
      <c r="K11" s="355">
        <v>1</v>
      </c>
      <c r="L11" s="355">
        <v>0</v>
      </c>
      <c r="M11" s="356">
        <f t="shared" ref="M11:M22" si="2">K11+L11</f>
        <v>1</v>
      </c>
      <c r="N11" s="355">
        <v>0</v>
      </c>
    </row>
    <row r="12" spans="1:14">
      <c r="A12" s="31"/>
      <c r="B12" s="82" t="s">
        <v>2</v>
      </c>
      <c r="C12" s="84"/>
      <c r="D12" s="114" t="s">
        <v>6</v>
      </c>
      <c r="E12" s="351">
        <v>11</v>
      </c>
      <c r="F12" s="352">
        <v>40</v>
      </c>
      <c r="G12" s="352">
        <v>0</v>
      </c>
      <c r="H12" s="353">
        <f t="shared" si="0"/>
        <v>40</v>
      </c>
      <c r="I12" s="354">
        <v>0</v>
      </c>
      <c r="J12" s="354">
        <f t="shared" si="1"/>
        <v>40</v>
      </c>
      <c r="K12" s="355">
        <v>2</v>
      </c>
      <c r="L12" s="355">
        <v>0</v>
      </c>
      <c r="M12" s="356">
        <f t="shared" si="2"/>
        <v>2</v>
      </c>
      <c r="N12" s="355">
        <v>0</v>
      </c>
    </row>
    <row r="13" spans="1:14">
      <c r="A13" s="31"/>
      <c r="B13" s="82" t="s">
        <v>1</v>
      </c>
      <c r="C13" s="83"/>
      <c r="D13" s="114" t="s">
        <v>10</v>
      </c>
      <c r="E13" s="351">
        <v>10</v>
      </c>
      <c r="F13" s="352">
        <v>32</v>
      </c>
      <c r="G13" s="352">
        <v>0</v>
      </c>
      <c r="H13" s="353">
        <f t="shared" si="0"/>
        <v>32</v>
      </c>
      <c r="I13" s="354">
        <v>0</v>
      </c>
      <c r="J13" s="354">
        <f t="shared" si="1"/>
        <v>32</v>
      </c>
      <c r="K13" s="355">
        <v>0</v>
      </c>
      <c r="L13" s="355">
        <v>0</v>
      </c>
      <c r="M13" s="356">
        <f t="shared" si="2"/>
        <v>0</v>
      </c>
      <c r="N13" s="355">
        <v>0</v>
      </c>
    </row>
    <row r="14" spans="1:14">
      <c r="A14" s="31"/>
      <c r="B14" s="82" t="s">
        <v>3</v>
      </c>
      <c r="C14" s="83"/>
      <c r="D14" s="114" t="s">
        <v>25</v>
      </c>
      <c r="E14" s="351">
        <v>9</v>
      </c>
      <c r="F14" s="352">
        <v>4</v>
      </c>
      <c r="G14" s="352">
        <v>0</v>
      </c>
      <c r="H14" s="353">
        <f t="shared" si="0"/>
        <v>4</v>
      </c>
      <c r="I14" s="354">
        <v>0</v>
      </c>
      <c r="J14" s="354">
        <f t="shared" si="1"/>
        <v>4</v>
      </c>
      <c r="K14" s="355">
        <v>0</v>
      </c>
      <c r="L14" s="355">
        <v>0</v>
      </c>
      <c r="M14" s="356">
        <f t="shared" si="2"/>
        <v>0</v>
      </c>
      <c r="N14" s="355">
        <v>0</v>
      </c>
    </row>
    <row r="15" spans="1:14">
      <c r="A15" s="31"/>
      <c r="B15" s="82" t="s">
        <v>4</v>
      </c>
      <c r="C15" s="83" t="s">
        <v>5</v>
      </c>
      <c r="D15" s="114" t="s">
        <v>22</v>
      </c>
      <c r="E15" s="351">
        <v>8</v>
      </c>
      <c r="F15" s="352">
        <v>7</v>
      </c>
      <c r="G15" s="352">
        <v>0</v>
      </c>
      <c r="H15" s="353">
        <f t="shared" si="0"/>
        <v>7</v>
      </c>
      <c r="I15" s="354">
        <v>0</v>
      </c>
      <c r="J15" s="354">
        <f t="shared" si="1"/>
        <v>7</v>
      </c>
      <c r="K15" s="355">
        <v>0</v>
      </c>
      <c r="L15" s="355">
        <v>0</v>
      </c>
      <c r="M15" s="356">
        <f t="shared" si="2"/>
        <v>0</v>
      </c>
      <c r="N15" s="355">
        <v>0</v>
      </c>
    </row>
    <row r="16" spans="1:14">
      <c r="A16" s="31"/>
      <c r="B16" s="82" t="s">
        <v>6</v>
      </c>
      <c r="C16" s="83"/>
      <c r="D16" s="114" t="s">
        <v>12</v>
      </c>
      <c r="E16" s="351">
        <v>7</v>
      </c>
      <c r="F16" s="352">
        <v>5</v>
      </c>
      <c r="G16" s="352">
        <v>0</v>
      </c>
      <c r="H16" s="353">
        <f t="shared" si="0"/>
        <v>5</v>
      </c>
      <c r="I16" s="354">
        <v>0</v>
      </c>
      <c r="J16" s="354">
        <f t="shared" si="1"/>
        <v>5</v>
      </c>
      <c r="K16" s="355">
        <v>0</v>
      </c>
      <c r="L16" s="355">
        <v>0</v>
      </c>
      <c r="M16" s="356">
        <f t="shared" si="2"/>
        <v>0</v>
      </c>
      <c r="N16" s="355">
        <v>0</v>
      </c>
    </row>
    <row r="17" spans="1:14">
      <c r="A17" s="31"/>
      <c r="B17" s="82" t="s">
        <v>7</v>
      </c>
      <c r="C17" s="84"/>
      <c r="D17" s="114" t="s">
        <v>4</v>
      </c>
      <c r="E17" s="351">
        <v>6</v>
      </c>
      <c r="F17" s="352">
        <v>7</v>
      </c>
      <c r="G17" s="352">
        <v>0</v>
      </c>
      <c r="H17" s="353">
        <f t="shared" si="0"/>
        <v>7</v>
      </c>
      <c r="I17" s="354">
        <v>0</v>
      </c>
      <c r="J17" s="354">
        <f t="shared" si="1"/>
        <v>7</v>
      </c>
      <c r="K17" s="355">
        <v>0</v>
      </c>
      <c r="L17" s="355">
        <v>0</v>
      </c>
      <c r="M17" s="356">
        <f t="shared" si="2"/>
        <v>0</v>
      </c>
      <c r="N17" s="355">
        <v>0</v>
      </c>
    </row>
    <row r="18" spans="1:14">
      <c r="A18" s="31"/>
      <c r="B18" s="82" t="s">
        <v>1</v>
      </c>
      <c r="C18" s="83"/>
      <c r="D18" s="114" t="s">
        <v>9</v>
      </c>
      <c r="E18" s="351">
        <v>5</v>
      </c>
      <c r="F18" s="352">
        <v>12</v>
      </c>
      <c r="G18" s="352">
        <v>0</v>
      </c>
      <c r="H18" s="353">
        <f t="shared" si="0"/>
        <v>12</v>
      </c>
      <c r="I18" s="354">
        <v>0</v>
      </c>
      <c r="J18" s="354">
        <f t="shared" si="1"/>
        <v>12</v>
      </c>
      <c r="K18" s="355">
        <v>0</v>
      </c>
      <c r="L18" s="355">
        <v>0</v>
      </c>
      <c r="M18" s="356">
        <f t="shared" si="2"/>
        <v>0</v>
      </c>
      <c r="N18" s="355">
        <v>0</v>
      </c>
    </row>
    <row r="19" spans="1:14">
      <c r="A19" s="31"/>
      <c r="B19" s="82"/>
      <c r="C19" s="83"/>
      <c r="D19" s="114" t="s">
        <v>12</v>
      </c>
      <c r="E19" s="351">
        <v>4</v>
      </c>
      <c r="F19" s="352">
        <v>15</v>
      </c>
      <c r="G19" s="352">
        <v>0</v>
      </c>
      <c r="H19" s="353">
        <f t="shared" si="0"/>
        <v>15</v>
      </c>
      <c r="I19" s="354">
        <v>0</v>
      </c>
      <c r="J19" s="354">
        <f t="shared" si="1"/>
        <v>15</v>
      </c>
      <c r="K19" s="355">
        <v>0</v>
      </c>
      <c r="L19" s="355">
        <v>0</v>
      </c>
      <c r="M19" s="356">
        <f t="shared" si="2"/>
        <v>0</v>
      </c>
      <c r="N19" s="355">
        <v>0</v>
      </c>
    </row>
    <row r="20" spans="1:14">
      <c r="A20" s="31"/>
      <c r="B20" s="82"/>
      <c r="C20" s="83" t="s">
        <v>1</v>
      </c>
      <c r="D20" s="113"/>
      <c r="E20" s="351">
        <v>3</v>
      </c>
      <c r="F20" s="352">
        <v>0</v>
      </c>
      <c r="G20" s="352">
        <v>44</v>
      </c>
      <c r="H20" s="353">
        <f t="shared" si="0"/>
        <v>44</v>
      </c>
      <c r="I20" s="354">
        <v>0</v>
      </c>
      <c r="J20" s="354">
        <f t="shared" si="1"/>
        <v>44</v>
      </c>
      <c r="K20" s="355">
        <v>0</v>
      </c>
      <c r="L20" s="355">
        <v>0</v>
      </c>
      <c r="M20" s="356">
        <f t="shared" si="2"/>
        <v>0</v>
      </c>
      <c r="N20" s="355">
        <v>0</v>
      </c>
    </row>
    <row r="21" spans="1:14">
      <c r="A21" s="31"/>
      <c r="B21" s="82"/>
      <c r="C21" s="83"/>
      <c r="D21" s="113"/>
      <c r="E21" s="351">
        <v>2</v>
      </c>
      <c r="F21" s="352">
        <v>0</v>
      </c>
      <c r="G21" s="352">
        <v>83</v>
      </c>
      <c r="H21" s="353">
        <f t="shared" si="0"/>
        <v>83</v>
      </c>
      <c r="I21" s="354">
        <v>0</v>
      </c>
      <c r="J21" s="354">
        <f t="shared" si="1"/>
        <v>83</v>
      </c>
      <c r="K21" s="355">
        <v>0</v>
      </c>
      <c r="L21" s="355">
        <v>0</v>
      </c>
      <c r="M21" s="356">
        <f t="shared" si="2"/>
        <v>0</v>
      </c>
      <c r="N21" s="355">
        <v>0</v>
      </c>
    </row>
    <row r="22" spans="1:14">
      <c r="A22" s="31"/>
      <c r="B22" s="85"/>
      <c r="C22" s="84"/>
      <c r="D22" s="113"/>
      <c r="E22" s="115">
        <v>1</v>
      </c>
      <c r="F22" s="352">
        <v>0</v>
      </c>
      <c r="G22" s="352">
        <v>70</v>
      </c>
      <c r="H22" s="353">
        <f t="shared" si="0"/>
        <v>70</v>
      </c>
      <c r="I22" s="354">
        <v>6</v>
      </c>
      <c r="J22" s="354">
        <f t="shared" si="1"/>
        <v>76</v>
      </c>
      <c r="K22" s="355">
        <v>0</v>
      </c>
      <c r="L22" s="355">
        <v>0</v>
      </c>
      <c r="M22" s="356">
        <f t="shared" si="2"/>
        <v>0</v>
      </c>
      <c r="N22" s="355">
        <v>0</v>
      </c>
    </row>
    <row r="23" spans="1:14" ht="12.75" customHeight="1">
      <c r="A23" s="31"/>
      <c r="B23" s="445" t="s">
        <v>18</v>
      </c>
      <c r="C23" s="445"/>
      <c r="D23" s="445"/>
      <c r="E23" s="445"/>
      <c r="F23" s="352">
        <f>SUM(F10:F22)</f>
        <v>407</v>
      </c>
      <c r="G23" s="352">
        <f>SUM(G10:G22)</f>
        <v>197</v>
      </c>
      <c r="H23" s="20">
        <f t="shared" ref="H23:N23" si="3">SUM(H10:H22)</f>
        <v>604</v>
      </c>
      <c r="I23" s="354">
        <f t="shared" si="3"/>
        <v>6</v>
      </c>
      <c r="J23" s="20">
        <f t="shared" si="3"/>
        <v>610</v>
      </c>
      <c r="K23" s="357">
        <f t="shared" si="3"/>
        <v>245</v>
      </c>
      <c r="L23" s="357">
        <f t="shared" si="3"/>
        <v>23</v>
      </c>
      <c r="M23" s="354">
        <f t="shared" si="3"/>
        <v>268</v>
      </c>
      <c r="N23" s="354">
        <f t="shared" si="3"/>
        <v>28</v>
      </c>
    </row>
    <row r="24" spans="1:14">
      <c r="A24" s="31"/>
      <c r="B24" s="82"/>
      <c r="C24" s="82"/>
      <c r="D24" s="116"/>
      <c r="E24" s="117">
        <v>13</v>
      </c>
      <c r="F24" s="352">
        <v>639</v>
      </c>
      <c r="G24" s="352">
        <v>0</v>
      </c>
      <c r="H24" s="353">
        <f>F24+G24</f>
        <v>639</v>
      </c>
      <c r="I24" s="354">
        <v>0</v>
      </c>
      <c r="J24" s="354">
        <f t="shared" si="1"/>
        <v>639</v>
      </c>
      <c r="K24" s="355">
        <v>275</v>
      </c>
      <c r="L24" s="355">
        <v>27</v>
      </c>
      <c r="M24" s="355">
        <f>K24+L24</f>
        <v>302</v>
      </c>
      <c r="N24" s="355">
        <v>37</v>
      </c>
    </row>
    <row r="25" spans="1:14">
      <c r="A25" s="31"/>
      <c r="B25" s="82"/>
      <c r="C25" s="82" t="s">
        <v>0</v>
      </c>
      <c r="D25" s="116"/>
      <c r="E25" s="351">
        <v>12</v>
      </c>
      <c r="F25" s="352">
        <v>3</v>
      </c>
      <c r="G25" s="352">
        <v>0</v>
      </c>
      <c r="H25" s="353">
        <f t="shared" ref="H25:H50" si="4">F25+G25</f>
        <v>3</v>
      </c>
      <c r="I25" s="354">
        <v>0</v>
      </c>
      <c r="J25" s="354">
        <f t="shared" si="1"/>
        <v>3</v>
      </c>
      <c r="K25" s="355">
        <v>1</v>
      </c>
      <c r="L25" s="355">
        <v>0</v>
      </c>
      <c r="M25" s="355">
        <f t="shared" ref="M25:M36" si="5">K25+L25</f>
        <v>1</v>
      </c>
      <c r="N25" s="355">
        <v>0</v>
      </c>
    </row>
    <row r="26" spans="1:14">
      <c r="A26" s="31"/>
      <c r="B26" s="82" t="s">
        <v>7</v>
      </c>
      <c r="C26" s="85"/>
      <c r="D26" s="116"/>
      <c r="E26" s="351">
        <v>11</v>
      </c>
      <c r="F26" s="352">
        <v>29</v>
      </c>
      <c r="G26" s="352">
        <v>0</v>
      </c>
      <c r="H26" s="353">
        <f t="shared" si="4"/>
        <v>29</v>
      </c>
      <c r="I26" s="354">
        <v>0</v>
      </c>
      <c r="J26" s="354">
        <f t="shared" si="1"/>
        <v>29</v>
      </c>
      <c r="K26" s="355">
        <v>1</v>
      </c>
      <c r="L26" s="355">
        <v>1</v>
      </c>
      <c r="M26" s="355">
        <f t="shared" si="5"/>
        <v>2</v>
      </c>
      <c r="N26" s="355">
        <v>1</v>
      </c>
    </row>
    <row r="27" spans="1:14">
      <c r="A27" s="31"/>
      <c r="B27" s="82" t="s">
        <v>8</v>
      </c>
      <c r="C27" s="82"/>
      <c r="D27" s="116" t="s">
        <v>26</v>
      </c>
      <c r="E27" s="351">
        <v>10</v>
      </c>
      <c r="F27" s="352">
        <v>54</v>
      </c>
      <c r="G27" s="352">
        <v>0</v>
      </c>
      <c r="H27" s="353">
        <f t="shared" si="4"/>
        <v>54</v>
      </c>
      <c r="I27" s="354">
        <v>0</v>
      </c>
      <c r="J27" s="354">
        <f t="shared" si="1"/>
        <v>54</v>
      </c>
      <c r="K27" s="355">
        <v>1</v>
      </c>
      <c r="L27" s="355">
        <v>2</v>
      </c>
      <c r="M27" s="355">
        <f t="shared" si="5"/>
        <v>3</v>
      </c>
      <c r="N27" s="355">
        <v>3</v>
      </c>
    </row>
    <row r="28" spans="1:14">
      <c r="A28" s="31"/>
      <c r="B28" s="82" t="s">
        <v>0</v>
      </c>
      <c r="C28" s="82"/>
      <c r="D28" s="116" t="s">
        <v>8</v>
      </c>
      <c r="E28" s="351">
        <v>9</v>
      </c>
      <c r="F28" s="352">
        <v>24</v>
      </c>
      <c r="G28" s="352">
        <v>0</v>
      </c>
      <c r="H28" s="353">
        <f t="shared" si="4"/>
        <v>24</v>
      </c>
      <c r="I28" s="354">
        <v>0</v>
      </c>
      <c r="J28" s="354">
        <f t="shared" si="1"/>
        <v>24</v>
      </c>
      <c r="K28" s="355">
        <v>0</v>
      </c>
      <c r="L28" s="355">
        <v>0</v>
      </c>
      <c r="M28" s="355">
        <f t="shared" si="5"/>
        <v>0</v>
      </c>
      <c r="N28" s="355">
        <v>0</v>
      </c>
    </row>
    <row r="29" spans="1:14">
      <c r="A29" s="31"/>
      <c r="B29" s="82" t="s">
        <v>2</v>
      </c>
      <c r="C29" s="82" t="s">
        <v>5</v>
      </c>
      <c r="D29" s="116" t="s">
        <v>27</v>
      </c>
      <c r="E29" s="351">
        <v>8</v>
      </c>
      <c r="F29" s="352">
        <v>13</v>
      </c>
      <c r="G29" s="352">
        <v>0</v>
      </c>
      <c r="H29" s="353">
        <f t="shared" si="4"/>
        <v>13</v>
      </c>
      <c r="I29" s="354">
        <v>0</v>
      </c>
      <c r="J29" s="354">
        <f t="shared" si="1"/>
        <v>13</v>
      </c>
      <c r="K29" s="355">
        <v>0</v>
      </c>
      <c r="L29" s="355">
        <v>0</v>
      </c>
      <c r="M29" s="355">
        <f t="shared" si="5"/>
        <v>0</v>
      </c>
      <c r="N29" s="355">
        <v>0</v>
      </c>
    </row>
    <row r="30" spans="1:14">
      <c r="A30" s="31"/>
      <c r="B30" s="82" t="s">
        <v>4</v>
      </c>
      <c r="C30" s="82"/>
      <c r="D30" s="116" t="s">
        <v>4</v>
      </c>
      <c r="E30" s="351">
        <v>7</v>
      </c>
      <c r="F30" s="352">
        <v>11</v>
      </c>
      <c r="G30" s="352">
        <v>0</v>
      </c>
      <c r="H30" s="353">
        <f t="shared" si="4"/>
        <v>11</v>
      </c>
      <c r="I30" s="354">
        <v>0</v>
      </c>
      <c r="J30" s="354">
        <f t="shared" si="1"/>
        <v>11</v>
      </c>
      <c r="K30" s="355">
        <v>0</v>
      </c>
      <c r="L30" s="355">
        <v>0</v>
      </c>
      <c r="M30" s="355">
        <f t="shared" si="5"/>
        <v>0</v>
      </c>
      <c r="N30" s="355">
        <v>0</v>
      </c>
    </row>
    <row r="31" spans="1:14">
      <c r="A31" s="31"/>
      <c r="B31" s="82" t="s">
        <v>0</v>
      </c>
      <c r="C31" s="82"/>
      <c r="D31" s="116" t="s">
        <v>9</v>
      </c>
      <c r="E31" s="351">
        <v>6</v>
      </c>
      <c r="F31" s="352">
        <v>22</v>
      </c>
      <c r="G31" s="352">
        <v>0</v>
      </c>
      <c r="H31" s="353">
        <f t="shared" si="4"/>
        <v>22</v>
      </c>
      <c r="I31" s="354">
        <v>0</v>
      </c>
      <c r="J31" s="354">
        <f t="shared" si="1"/>
        <v>22</v>
      </c>
      <c r="K31" s="355">
        <v>0</v>
      </c>
      <c r="L31" s="355">
        <v>0</v>
      </c>
      <c r="M31" s="355">
        <f t="shared" si="5"/>
        <v>0</v>
      </c>
      <c r="N31" s="355">
        <v>0</v>
      </c>
    </row>
    <row r="32" spans="1:14">
      <c r="A32" s="31"/>
      <c r="B32" s="82" t="s">
        <v>9</v>
      </c>
      <c r="C32" s="79"/>
      <c r="D32" s="116"/>
      <c r="E32" s="351">
        <v>5</v>
      </c>
      <c r="F32" s="352">
        <v>14</v>
      </c>
      <c r="G32" s="352">
        <v>0</v>
      </c>
      <c r="H32" s="353">
        <f t="shared" si="4"/>
        <v>14</v>
      </c>
      <c r="I32" s="354">
        <v>0</v>
      </c>
      <c r="J32" s="354">
        <f t="shared" si="1"/>
        <v>14</v>
      </c>
      <c r="K32" s="355">
        <v>1</v>
      </c>
      <c r="L32" s="355">
        <v>0</v>
      </c>
      <c r="M32" s="355">
        <f t="shared" si="5"/>
        <v>1</v>
      </c>
      <c r="N32" s="355">
        <v>0</v>
      </c>
    </row>
    <row r="33" spans="1:15">
      <c r="A33" s="31"/>
      <c r="B33" s="82"/>
      <c r="C33" s="82"/>
      <c r="D33" s="116"/>
      <c r="E33" s="351">
        <v>4</v>
      </c>
      <c r="F33" s="352">
        <v>23</v>
      </c>
      <c r="G33" s="352">
        <v>0</v>
      </c>
      <c r="H33" s="353">
        <f t="shared" si="4"/>
        <v>23</v>
      </c>
      <c r="I33" s="354">
        <v>0</v>
      </c>
      <c r="J33" s="354">
        <f t="shared" si="1"/>
        <v>23</v>
      </c>
      <c r="K33" s="355">
        <v>0</v>
      </c>
      <c r="L33" s="355">
        <v>1</v>
      </c>
      <c r="M33" s="355">
        <f t="shared" si="5"/>
        <v>1</v>
      </c>
      <c r="N33" s="355">
        <v>1</v>
      </c>
    </row>
    <row r="34" spans="1:15">
      <c r="A34" s="31"/>
      <c r="B34" s="82"/>
      <c r="C34" s="82" t="s">
        <v>1</v>
      </c>
      <c r="D34" s="116"/>
      <c r="E34" s="351">
        <v>3</v>
      </c>
      <c r="F34" s="352">
        <v>0</v>
      </c>
      <c r="G34" s="352">
        <v>48</v>
      </c>
      <c r="H34" s="353">
        <f t="shared" si="4"/>
        <v>48</v>
      </c>
      <c r="I34" s="354">
        <v>0</v>
      </c>
      <c r="J34" s="354">
        <f t="shared" si="1"/>
        <v>48</v>
      </c>
      <c r="K34" s="355">
        <v>1</v>
      </c>
      <c r="L34" s="355">
        <v>0</v>
      </c>
      <c r="M34" s="355">
        <f t="shared" si="5"/>
        <v>1</v>
      </c>
      <c r="N34" s="355">
        <v>0</v>
      </c>
    </row>
    <row r="35" spans="1:15">
      <c r="A35" s="31"/>
      <c r="B35" s="82"/>
      <c r="C35" s="82"/>
      <c r="D35" s="116"/>
      <c r="E35" s="351">
        <v>2</v>
      </c>
      <c r="F35" s="352">
        <v>0</v>
      </c>
      <c r="G35" s="352">
        <v>53</v>
      </c>
      <c r="H35" s="353">
        <f t="shared" si="4"/>
        <v>53</v>
      </c>
      <c r="I35" s="354">
        <v>0</v>
      </c>
      <c r="J35" s="354">
        <f t="shared" si="1"/>
        <v>53</v>
      </c>
      <c r="K35" s="355">
        <v>0</v>
      </c>
      <c r="L35" s="355">
        <v>0</v>
      </c>
      <c r="M35" s="355">
        <f t="shared" si="5"/>
        <v>0</v>
      </c>
      <c r="N35" s="355">
        <v>0</v>
      </c>
    </row>
    <row r="36" spans="1:15">
      <c r="A36" s="31"/>
      <c r="B36" s="85"/>
      <c r="C36" s="85"/>
      <c r="D36" s="116"/>
      <c r="E36" s="115">
        <v>1</v>
      </c>
      <c r="F36" s="352">
        <v>0</v>
      </c>
      <c r="G36" s="352">
        <v>82</v>
      </c>
      <c r="H36" s="353">
        <f t="shared" si="4"/>
        <v>82</v>
      </c>
      <c r="I36" s="354">
        <v>5</v>
      </c>
      <c r="J36" s="354">
        <f t="shared" si="1"/>
        <v>87</v>
      </c>
      <c r="K36" s="355">
        <v>0</v>
      </c>
      <c r="L36" s="355">
        <v>0</v>
      </c>
      <c r="M36" s="355">
        <f t="shared" si="5"/>
        <v>0</v>
      </c>
      <c r="N36" s="355">
        <v>0</v>
      </c>
    </row>
    <row r="37" spans="1:15" ht="12.75" customHeight="1">
      <c r="A37" s="31"/>
      <c r="B37" s="445" t="s">
        <v>19</v>
      </c>
      <c r="C37" s="445"/>
      <c r="D37" s="445"/>
      <c r="E37" s="445"/>
      <c r="F37" s="352">
        <f t="shared" ref="F37:N37" si="6">SUM(F24:F36)</f>
        <v>832</v>
      </c>
      <c r="G37" s="352">
        <f t="shared" si="6"/>
        <v>183</v>
      </c>
      <c r="H37" s="352">
        <f t="shared" si="6"/>
        <v>1015</v>
      </c>
      <c r="I37" s="352">
        <f t="shared" si="6"/>
        <v>5</v>
      </c>
      <c r="J37" s="352">
        <f t="shared" si="6"/>
        <v>1020</v>
      </c>
      <c r="K37" s="357">
        <f t="shared" si="6"/>
        <v>280</v>
      </c>
      <c r="L37" s="354">
        <f t="shared" si="6"/>
        <v>31</v>
      </c>
      <c r="M37" s="20">
        <f t="shared" si="6"/>
        <v>311</v>
      </c>
      <c r="N37" s="357">
        <f t="shared" si="6"/>
        <v>42</v>
      </c>
      <c r="O37" s="358"/>
    </row>
    <row r="38" spans="1:15">
      <c r="A38" s="31"/>
      <c r="B38" s="79"/>
      <c r="C38" s="79"/>
      <c r="D38" s="86"/>
      <c r="E38" s="351">
        <v>13</v>
      </c>
      <c r="F38" s="352">
        <v>1</v>
      </c>
      <c r="G38" s="352">
        <v>0</v>
      </c>
      <c r="H38" s="353">
        <f t="shared" si="4"/>
        <v>1</v>
      </c>
      <c r="I38" s="354">
        <v>0</v>
      </c>
      <c r="J38" s="354">
        <f t="shared" si="1"/>
        <v>1</v>
      </c>
      <c r="K38" s="355">
        <v>0</v>
      </c>
      <c r="L38" s="355">
        <v>0</v>
      </c>
      <c r="M38" s="355">
        <f>K38+L38</f>
        <v>0</v>
      </c>
      <c r="N38" s="355">
        <v>0</v>
      </c>
    </row>
    <row r="39" spans="1:15">
      <c r="A39" s="31"/>
      <c r="B39" s="82" t="s">
        <v>1</v>
      </c>
      <c r="C39" s="82" t="s">
        <v>0</v>
      </c>
      <c r="D39" s="116" t="s">
        <v>21</v>
      </c>
      <c r="E39" s="351">
        <v>12</v>
      </c>
      <c r="F39" s="352">
        <v>1</v>
      </c>
      <c r="G39" s="352">
        <v>0</v>
      </c>
      <c r="H39" s="353">
        <f t="shared" si="4"/>
        <v>1</v>
      </c>
      <c r="I39" s="354">
        <v>0</v>
      </c>
      <c r="J39" s="354">
        <f t="shared" si="1"/>
        <v>1</v>
      </c>
      <c r="K39" s="355">
        <v>0</v>
      </c>
      <c r="L39" s="355">
        <v>0</v>
      </c>
      <c r="M39" s="355">
        <f t="shared" ref="M39:M50" si="7">K39+L39</f>
        <v>0</v>
      </c>
      <c r="N39" s="355">
        <v>0</v>
      </c>
    </row>
    <row r="40" spans="1:15">
      <c r="A40" s="31"/>
      <c r="B40" s="82" t="s">
        <v>10</v>
      </c>
      <c r="C40" s="82"/>
      <c r="D40" s="116" t="s">
        <v>10</v>
      </c>
      <c r="E40" s="351">
        <v>11</v>
      </c>
      <c r="F40" s="352">
        <v>0</v>
      </c>
      <c r="G40" s="352">
        <v>0</v>
      </c>
      <c r="H40" s="353">
        <f t="shared" si="4"/>
        <v>0</v>
      </c>
      <c r="I40" s="354">
        <v>0</v>
      </c>
      <c r="J40" s="354">
        <f t="shared" si="1"/>
        <v>0</v>
      </c>
      <c r="K40" s="355">
        <v>0</v>
      </c>
      <c r="L40" s="355">
        <v>0</v>
      </c>
      <c r="M40" s="355">
        <f t="shared" si="7"/>
        <v>0</v>
      </c>
      <c r="N40" s="355">
        <v>0</v>
      </c>
    </row>
    <row r="41" spans="1:15">
      <c r="A41" s="31"/>
      <c r="B41" s="82" t="s">
        <v>11</v>
      </c>
      <c r="C41" s="79"/>
      <c r="D41" s="116" t="s">
        <v>2</v>
      </c>
      <c r="E41" s="351">
        <v>10</v>
      </c>
      <c r="F41" s="352">
        <v>0</v>
      </c>
      <c r="G41" s="352">
        <v>0</v>
      </c>
      <c r="H41" s="353">
        <f t="shared" si="4"/>
        <v>0</v>
      </c>
      <c r="I41" s="354">
        <v>0</v>
      </c>
      <c r="J41" s="354">
        <f t="shared" si="1"/>
        <v>0</v>
      </c>
      <c r="K41" s="355">
        <v>0</v>
      </c>
      <c r="L41" s="355">
        <v>0</v>
      </c>
      <c r="M41" s="355">
        <f t="shared" si="7"/>
        <v>0</v>
      </c>
      <c r="N41" s="355">
        <v>0</v>
      </c>
    </row>
    <row r="42" spans="1:15">
      <c r="A42" s="31"/>
      <c r="B42" s="82" t="s">
        <v>4</v>
      </c>
      <c r="C42" s="82"/>
      <c r="D42" s="116" t="s">
        <v>27</v>
      </c>
      <c r="E42" s="351">
        <v>9</v>
      </c>
      <c r="F42" s="352">
        <v>0</v>
      </c>
      <c r="G42" s="352">
        <v>0</v>
      </c>
      <c r="H42" s="353">
        <f t="shared" si="4"/>
        <v>0</v>
      </c>
      <c r="I42" s="354">
        <v>0</v>
      </c>
      <c r="J42" s="354">
        <f t="shared" si="1"/>
        <v>0</v>
      </c>
      <c r="K42" s="355">
        <v>0</v>
      </c>
      <c r="L42" s="355">
        <v>0</v>
      </c>
      <c r="M42" s="355">
        <f t="shared" si="7"/>
        <v>0</v>
      </c>
      <c r="N42" s="355">
        <v>0</v>
      </c>
    </row>
    <row r="43" spans="1:15">
      <c r="A43" s="31"/>
      <c r="B43" s="82" t="s">
        <v>3</v>
      </c>
      <c r="C43" s="82" t="s">
        <v>5</v>
      </c>
      <c r="D43" s="116" t="s">
        <v>1</v>
      </c>
      <c r="E43" s="351">
        <v>8</v>
      </c>
      <c r="F43" s="352">
        <v>0</v>
      </c>
      <c r="G43" s="352">
        <v>0</v>
      </c>
      <c r="H43" s="353">
        <f t="shared" si="4"/>
        <v>0</v>
      </c>
      <c r="I43" s="354">
        <v>0</v>
      </c>
      <c r="J43" s="354">
        <f t="shared" si="1"/>
        <v>0</v>
      </c>
      <c r="K43" s="355">
        <v>0</v>
      </c>
      <c r="L43" s="355">
        <v>0</v>
      </c>
      <c r="M43" s="355">
        <f t="shared" si="7"/>
        <v>0</v>
      </c>
      <c r="N43" s="355">
        <v>0</v>
      </c>
    </row>
    <row r="44" spans="1:15">
      <c r="A44" s="31"/>
      <c r="B44" s="82" t="s">
        <v>4</v>
      </c>
      <c r="C44" s="82"/>
      <c r="D44" s="116" t="s">
        <v>26</v>
      </c>
      <c r="E44" s="351">
        <v>7</v>
      </c>
      <c r="F44" s="352">
        <v>0</v>
      </c>
      <c r="G44" s="352">
        <v>0</v>
      </c>
      <c r="H44" s="353">
        <f t="shared" si="4"/>
        <v>0</v>
      </c>
      <c r="I44" s="354">
        <v>0</v>
      </c>
      <c r="J44" s="354">
        <f t="shared" si="1"/>
        <v>0</v>
      </c>
      <c r="K44" s="355">
        <v>0</v>
      </c>
      <c r="L44" s="355">
        <v>0</v>
      </c>
      <c r="M44" s="355">
        <f t="shared" si="7"/>
        <v>0</v>
      </c>
      <c r="N44" s="355">
        <v>0</v>
      </c>
    </row>
    <row r="45" spans="1:15">
      <c r="A45" s="31"/>
      <c r="B45" s="82" t="s">
        <v>1</v>
      </c>
      <c r="C45" s="82"/>
      <c r="D45" s="116" t="s">
        <v>22</v>
      </c>
      <c r="E45" s="351">
        <v>6</v>
      </c>
      <c r="F45" s="352">
        <v>0</v>
      </c>
      <c r="G45" s="352">
        <v>0</v>
      </c>
      <c r="H45" s="353">
        <f t="shared" si="4"/>
        <v>0</v>
      </c>
      <c r="I45" s="354">
        <v>0</v>
      </c>
      <c r="J45" s="354">
        <f t="shared" si="1"/>
        <v>0</v>
      </c>
      <c r="K45" s="355">
        <v>0</v>
      </c>
      <c r="L45" s="355">
        <v>0</v>
      </c>
      <c r="M45" s="355">
        <f t="shared" si="7"/>
        <v>0</v>
      </c>
      <c r="N45" s="355">
        <v>0</v>
      </c>
    </row>
    <row r="46" spans="1:15">
      <c r="A46" s="31"/>
      <c r="B46" s="82" t="s">
        <v>12</v>
      </c>
      <c r="C46" s="79"/>
      <c r="D46" s="116" t="s">
        <v>2</v>
      </c>
      <c r="E46" s="351">
        <v>5</v>
      </c>
      <c r="F46" s="352">
        <v>0</v>
      </c>
      <c r="G46" s="352">
        <v>0</v>
      </c>
      <c r="H46" s="353">
        <f t="shared" si="4"/>
        <v>0</v>
      </c>
      <c r="I46" s="354">
        <v>0</v>
      </c>
      <c r="J46" s="354">
        <f t="shared" si="1"/>
        <v>0</v>
      </c>
      <c r="K46" s="355">
        <v>0</v>
      </c>
      <c r="L46" s="355">
        <v>0</v>
      </c>
      <c r="M46" s="355">
        <f t="shared" si="7"/>
        <v>0</v>
      </c>
      <c r="N46" s="355">
        <v>0</v>
      </c>
    </row>
    <row r="47" spans="1:15">
      <c r="A47" s="31"/>
      <c r="B47" s="82"/>
      <c r="C47" s="82"/>
      <c r="D47" s="116" t="s">
        <v>7</v>
      </c>
      <c r="E47" s="351">
        <v>4</v>
      </c>
      <c r="F47" s="352">
        <v>0</v>
      </c>
      <c r="G47" s="352">
        <v>0</v>
      </c>
      <c r="H47" s="353">
        <f t="shared" si="4"/>
        <v>0</v>
      </c>
      <c r="I47" s="354">
        <v>0</v>
      </c>
      <c r="J47" s="354">
        <f t="shared" si="1"/>
        <v>0</v>
      </c>
      <c r="K47" s="355">
        <v>0</v>
      </c>
      <c r="L47" s="355">
        <v>0</v>
      </c>
      <c r="M47" s="355">
        <f t="shared" si="7"/>
        <v>0</v>
      </c>
      <c r="N47" s="355">
        <v>0</v>
      </c>
    </row>
    <row r="48" spans="1:15">
      <c r="A48" s="31"/>
      <c r="B48" s="82"/>
      <c r="C48" s="82" t="s">
        <v>1</v>
      </c>
      <c r="D48" s="116" t="s">
        <v>1</v>
      </c>
      <c r="E48" s="351">
        <v>3</v>
      </c>
      <c r="F48" s="352">
        <v>0</v>
      </c>
      <c r="G48" s="352">
        <v>0</v>
      </c>
      <c r="H48" s="353">
        <f t="shared" si="4"/>
        <v>0</v>
      </c>
      <c r="I48" s="354">
        <v>0</v>
      </c>
      <c r="J48" s="354">
        <f t="shared" si="1"/>
        <v>0</v>
      </c>
      <c r="K48" s="355">
        <v>0</v>
      </c>
      <c r="L48" s="355">
        <v>0</v>
      </c>
      <c r="M48" s="355">
        <f t="shared" si="7"/>
        <v>0</v>
      </c>
      <c r="N48" s="355">
        <v>0</v>
      </c>
    </row>
    <row r="49" spans="1:14">
      <c r="A49" s="31"/>
      <c r="B49" s="82"/>
      <c r="C49" s="82"/>
      <c r="D49" s="116" t="s">
        <v>3</v>
      </c>
      <c r="E49" s="351">
        <v>2</v>
      </c>
      <c r="F49" s="352">
        <v>0</v>
      </c>
      <c r="G49" s="352">
        <v>0</v>
      </c>
      <c r="H49" s="353">
        <f t="shared" si="4"/>
        <v>0</v>
      </c>
      <c r="I49" s="354">
        <v>0</v>
      </c>
      <c r="J49" s="354">
        <f t="shared" si="1"/>
        <v>0</v>
      </c>
      <c r="K49" s="355">
        <v>0</v>
      </c>
      <c r="L49" s="355">
        <v>0</v>
      </c>
      <c r="M49" s="355">
        <f t="shared" si="7"/>
        <v>0</v>
      </c>
      <c r="N49" s="355">
        <v>0</v>
      </c>
    </row>
    <row r="50" spans="1:14">
      <c r="A50" s="31"/>
      <c r="B50" s="85"/>
      <c r="C50" s="116"/>
      <c r="D50" s="85"/>
      <c r="E50" s="115">
        <v>1</v>
      </c>
      <c r="F50" s="352">
        <v>0</v>
      </c>
      <c r="G50" s="352">
        <v>0</v>
      </c>
      <c r="H50" s="359">
        <f t="shared" si="4"/>
        <v>0</v>
      </c>
      <c r="I50" s="360">
        <v>1</v>
      </c>
      <c r="J50" s="360">
        <f t="shared" si="1"/>
        <v>1</v>
      </c>
      <c r="K50" s="361">
        <v>0</v>
      </c>
      <c r="L50" s="361">
        <v>0</v>
      </c>
      <c r="M50" s="361">
        <f t="shared" si="7"/>
        <v>0</v>
      </c>
      <c r="N50" s="361">
        <v>0</v>
      </c>
    </row>
    <row r="51" spans="1:14" ht="12.75" customHeight="1">
      <c r="B51" s="444" t="s">
        <v>20</v>
      </c>
      <c r="C51" s="444"/>
      <c r="D51" s="444"/>
      <c r="E51" s="444"/>
      <c r="F51" s="354">
        <f t="shared" ref="F51:N51" si="8">SUM(F38:F50)</f>
        <v>2</v>
      </c>
      <c r="G51" s="354">
        <f t="shared" si="8"/>
        <v>0</v>
      </c>
      <c r="H51" s="354">
        <f t="shared" si="8"/>
        <v>2</v>
      </c>
      <c r="I51" s="354">
        <f t="shared" si="8"/>
        <v>1</v>
      </c>
      <c r="J51" s="354">
        <f t="shared" si="8"/>
        <v>3</v>
      </c>
      <c r="K51" s="354">
        <f t="shared" si="8"/>
        <v>0</v>
      </c>
      <c r="L51" s="354">
        <f t="shared" si="8"/>
        <v>0</v>
      </c>
      <c r="M51" s="354">
        <f t="shared" si="8"/>
        <v>0</v>
      </c>
      <c r="N51" s="354">
        <f t="shared" si="8"/>
        <v>0</v>
      </c>
    </row>
    <row r="52" spans="1:14">
      <c r="B52" s="444" t="s">
        <v>37</v>
      </c>
      <c r="C52" s="444"/>
      <c r="D52" s="444"/>
      <c r="E52" s="444"/>
      <c r="F52" s="354">
        <v>0</v>
      </c>
      <c r="G52" s="354">
        <v>0</v>
      </c>
      <c r="H52" s="354">
        <v>0</v>
      </c>
      <c r="I52" s="354">
        <v>0</v>
      </c>
      <c r="J52" s="354">
        <v>0</v>
      </c>
      <c r="K52" s="354">
        <v>1</v>
      </c>
      <c r="L52" s="354">
        <v>2</v>
      </c>
      <c r="M52" s="354">
        <v>0</v>
      </c>
      <c r="N52" s="354">
        <v>0</v>
      </c>
    </row>
    <row r="53" spans="1:14" ht="12.75" customHeight="1">
      <c r="B53" s="441" t="s">
        <v>40</v>
      </c>
      <c r="C53" s="441"/>
      <c r="D53" s="441"/>
      <c r="E53" s="441"/>
      <c r="F53" s="362">
        <f t="shared" ref="F53:N53" si="9">+F23+F37+F51+F52</f>
        <v>1241</v>
      </c>
      <c r="G53" s="362">
        <f t="shared" si="9"/>
        <v>380</v>
      </c>
      <c r="H53" s="362">
        <f t="shared" si="9"/>
        <v>1621</v>
      </c>
      <c r="I53" s="362">
        <f t="shared" si="9"/>
        <v>12</v>
      </c>
      <c r="J53" s="362">
        <f t="shared" si="9"/>
        <v>1633</v>
      </c>
      <c r="K53" s="362">
        <f t="shared" si="9"/>
        <v>526</v>
      </c>
      <c r="L53" s="362">
        <f t="shared" si="9"/>
        <v>56</v>
      </c>
      <c r="M53" s="362">
        <f t="shared" si="9"/>
        <v>579</v>
      </c>
      <c r="N53" s="362">
        <f t="shared" si="9"/>
        <v>70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75"/>
    </row>
    <row r="57" spans="1:14">
      <c r="B57" s="75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28"/>
      <c r="E2" s="28"/>
      <c r="F2" s="28" t="s">
        <v>67</v>
      </c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/>
      <c r="D3" s="28"/>
      <c r="E3" s="28"/>
      <c r="F3" s="28" t="s">
        <v>68</v>
      </c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36</v>
      </c>
      <c r="C4" s="28"/>
      <c r="D4" s="28"/>
      <c r="E4" s="28"/>
      <c r="F4" s="87">
        <v>42369</v>
      </c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99" t="s">
        <v>41</v>
      </c>
      <c r="C7" s="499"/>
      <c r="D7" s="499"/>
      <c r="E7" s="499"/>
      <c r="F7" s="499" t="s">
        <v>35</v>
      </c>
      <c r="G7" s="499"/>
      <c r="H7" s="499"/>
      <c r="I7" s="499"/>
      <c r="J7" s="499"/>
      <c r="K7" s="499" t="s">
        <v>28</v>
      </c>
      <c r="L7" s="499"/>
      <c r="M7" s="499"/>
      <c r="N7" s="499"/>
    </row>
    <row r="8" spans="1:14" ht="12.75" customHeight="1">
      <c r="B8" s="499"/>
      <c r="C8" s="499"/>
      <c r="D8" s="499"/>
      <c r="E8" s="499"/>
      <c r="F8" s="499" t="s">
        <v>13</v>
      </c>
      <c r="G8" s="499"/>
      <c r="H8" s="499"/>
      <c r="I8" s="499" t="s">
        <v>14</v>
      </c>
      <c r="J8" s="499" t="s">
        <v>15</v>
      </c>
      <c r="K8" s="499" t="s">
        <v>30</v>
      </c>
      <c r="L8" s="499" t="s">
        <v>31</v>
      </c>
      <c r="M8" s="499" t="s">
        <v>15</v>
      </c>
      <c r="N8" s="499" t="s">
        <v>29</v>
      </c>
    </row>
    <row r="9" spans="1:14" ht="24">
      <c r="B9" s="499"/>
      <c r="C9" s="499"/>
      <c r="D9" s="499"/>
      <c r="E9" s="499"/>
      <c r="F9" s="118" t="s">
        <v>16</v>
      </c>
      <c r="G9" s="118" t="s">
        <v>17</v>
      </c>
      <c r="H9" s="118" t="s">
        <v>23</v>
      </c>
      <c r="I9" s="499"/>
      <c r="J9" s="499"/>
      <c r="K9" s="499"/>
      <c r="L9" s="499"/>
      <c r="M9" s="499"/>
      <c r="N9" s="501"/>
    </row>
    <row r="10" spans="1:14">
      <c r="A10" s="88"/>
      <c r="B10" s="119"/>
      <c r="C10" s="120"/>
      <c r="D10" s="121"/>
      <c r="E10" s="122">
        <v>13</v>
      </c>
      <c r="F10" s="393">
        <v>117</v>
      </c>
      <c r="G10" s="393">
        <v>49</v>
      </c>
      <c r="H10" s="393">
        <v>166</v>
      </c>
      <c r="I10" s="393">
        <v>0</v>
      </c>
      <c r="J10" s="393">
        <v>166</v>
      </c>
      <c r="K10" s="394">
        <v>85</v>
      </c>
      <c r="L10" s="394">
        <v>18</v>
      </c>
      <c r="M10" s="395">
        <v>103</v>
      </c>
      <c r="N10" s="397">
        <v>25</v>
      </c>
    </row>
    <row r="11" spans="1:14">
      <c r="A11" s="88"/>
      <c r="B11" s="123" t="s">
        <v>1</v>
      </c>
      <c r="C11" s="124" t="s">
        <v>0</v>
      </c>
      <c r="D11" s="121"/>
      <c r="E11" s="122">
        <v>12</v>
      </c>
      <c r="F11" s="393">
        <v>3</v>
      </c>
      <c r="G11" s="393">
        <v>0</v>
      </c>
      <c r="H11" s="393">
        <v>3</v>
      </c>
      <c r="I11" s="393">
        <v>0</v>
      </c>
      <c r="J11" s="393">
        <v>3</v>
      </c>
      <c r="K11" s="401">
        <v>0</v>
      </c>
      <c r="L11" s="401">
        <v>0</v>
      </c>
      <c r="M11" s="395">
        <v>0</v>
      </c>
      <c r="N11" s="397">
        <v>0</v>
      </c>
    </row>
    <row r="12" spans="1:14">
      <c r="A12" s="88"/>
      <c r="B12" s="123" t="s">
        <v>2</v>
      </c>
      <c r="C12" s="125"/>
      <c r="D12" s="126" t="s">
        <v>6</v>
      </c>
      <c r="E12" s="122">
        <v>11</v>
      </c>
      <c r="F12" s="393">
        <v>7</v>
      </c>
      <c r="G12" s="393">
        <v>0</v>
      </c>
      <c r="H12" s="393">
        <v>7</v>
      </c>
      <c r="I12" s="393">
        <v>0</v>
      </c>
      <c r="J12" s="393">
        <v>7</v>
      </c>
      <c r="K12" s="401">
        <v>0</v>
      </c>
      <c r="L12" s="401">
        <v>0</v>
      </c>
      <c r="M12" s="395">
        <v>0</v>
      </c>
      <c r="N12" s="397">
        <v>0</v>
      </c>
    </row>
    <row r="13" spans="1:14">
      <c r="A13" s="88"/>
      <c r="B13" s="123" t="s">
        <v>1</v>
      </c>
      <c r="C13" s="124"/>
      <c r="D13" s="126" t="s">
        <v>10</v>
      </c>
      <c r="E13" s="122">
        <v>10</v>
      </c>
      <c r="F13" s="393">
        <v>28</v>
      </c>
      <c r="G13" s="393">
        <v>0</v>
      </c>
      <c r="H13" s="393">
        <v>28</v>
      </c>
      <c r="I13" s="393">
        <v>0</v>
      </c>
      <c r="J13" s="393">
        <v>28</v>
      </c>
      <c r="K13" s="401">
        <v>0</v>
      </c>
      <c r="L13" s="401">
        <v>0</v>
      </c>
      <c r="M13" s="395">
        <v>0</v>
      </c>
      <c r="N13" s="397">
        <v>0</v>
      </c>
    </row>
    <row r="14" spans="1:14">
      <c r="A14" s="88"/>
      <c r="B14" s="123" t="s">
        <v>3</v>
      </c>
      <c r="C14" s="124"/>
      <c r="D14" s="126" t="s">
        <v>25</v>
      </c>
      <c r="E14" s="122">
        <v>9</v>
      </c>
      <c r="F14" s="393">
        <v>7</v>
      </c>
      <c r="G14" s="393">
        <v>0</v>
      </c>
      <c r="H14" s="393">
        <v>7</v>
      </c>
      <c r="I14" s="393">
        <v>0</v>
      </c>
      <c r="J14" s="393">
        <v>7</v>
      </c>
      <c r="K14" s="401">
        <v>0</v>
      </c>
      <c r="L14" s="401">
        <v>0</v>
      </c>
      <c r="M14" s="395">
        <v>0</v>
      </c>
      <c r="N14" s="397">
        <v>0</v>
      </c>
    </row>
    <row r="15" spans="1:14">
      <c r="A15" s="88"/>
      <c r="B15" s="123" t="s">
        <v>4</v>
      </c>
      <c r="C15" s="124" t="s">
        <v>5</v>
      </c>
      <c r="D15" s="126" t="s">
        <v>22</v>
      </c>
      <c r="E15" s="122">
        <v>8</v>
      </c>
      <c r="F15" s="393">
        <v>5</v>
      </c>
      <c r="G15" s="393">
        <v>0</v>
      </c>
      <c r="H15" s="393">
        <v>5</v>
      </c>
      <c r="I15" s="393">
        <v>0</v>
      </c>
      <c r="J15" s="393">
        <v>5</v>
      </c>
      <c r="K15" s="401">
        <v>0</v>
      </c>
      <c r="L15" s="401">
        <v>0</v>
      </c>
      <c r="M15" s="395">
        <v>0</v>
      </c>
      <c r="N15" s="397">
        <v>0</v>
      </c>
    </row>
    <row r="16" spans="1:14">
      <c r="A16" s="88"/>
      <c r="B16" s="123" t="s">
        <v>6</v>
      </c>
      <c r="C16" s="124"/>
      <c r="D16" s="126" t="s">
        <v>12</v>
      </c>
      <c r="E16" s="122">
        <v>7</v>
      </c>
      <c r="F16" s="393">
        <v>1</v>
      </c>
      <c r="G16" s="393">
        <v>0</v>
      </c>
      <c r="H16" s="393">
        <v>1</v>
      </c>
      <c r="I16" s="393">
        <v>0</v>
      </c>
      <c r="J16" s="393">
        <v>1</v>
      </c>
      <c r="K16" s="401">
        <v>0</v>
      </c>
      <c r="L16" s="401">
        <v>0</v>
      </c>
      <c r="M16" s="395">
        <v>0</v>
      </c>
      <c r="N16" s="397">
        <v>0</v>
      </c>
    </row>
    <row r="17" spans="1:14">
      <c r="A17" s="88"/>
      <c r="B17" s="123" t="s">
        <v>7</v>
      </c>
      <c r="C17" s="125"/>
      <c r="D17" s="126" t="s">
        <v>4</v>
      </c>
      <c r="E17" s="122">
        <v>6</v>
      </c>
      <c r="F17" s="393">
        <v>4</v>
      </c>
      <c r="G17" s="393">
        <v>2</v>
      </c>
      <c r="H17" s="393">
        <v>6</v>
      </c>
      <c r="I17" s="393">
        <v>0</v>
      </c>
      <c r="J17" s="393">
        <v>6</v>
      </c>
      <c r="K17" s="401">
        <v>0</v>
      </c>
      <c r="L17" s="401">
        <v>0</v>
      </c>
      <c r="M17" s="395">
        <v>0</v>
      </c>
      <c r="N17" s="397">
        <v>0</v>
      </c>
    </row>
    <row r="18" spans="1:14">
      <c r="A18" s="88"/>
      <c r="B18" s="123" t="s">
        <v>1</v>
      </c>
      <c r="C18" s="124"/>
      <c r="D18" s="126" t="s">
        <v>9</v>
      </c>
      <c r="E18" s="122">
        <v>5</v>
      </c>
      <c r="F18" s="393">
        <v>3</v>
      </c>
      <c r="G18" s="393">
        <v>1</v>
      </c>
      <c r="H18" s="393">
        <v>4</v>
      </c>
      <c r="I18" s="393">
        <v>0</v>
      </c>
      <c r="J18" s="393">
        <v>4</v>
      </c>
      <c r="K18" s="401">
        <v>0</v>
      </c>
      <c r="L18" s="401">
        <v>0</v>
      </c>
      <c r="M18" s="395">
        <v>0</v>
      </c>
      <c r="N18" s="397">
        <v>0</v>
      </c>
    </row>
    <row r="19" spans="1:14">
      <c r="A19" s="88"/>
      <c r="B19" s="123"/>
      <c r="C19" s="124"/>
      <c r="D19" s="126" t="s">
        <v>12</v>
      </c>
      <c r="E19" s="122">
        <v>4</v>
      </c>
      <c r="F19" s="393">
        <v>9</v>
      </c>
      <c r="G19" s="393">
        <v>3</v>
      </c>
      <c r="H19" s="393">
        <v>12</v>
      </c>
      <c r="I19" s="399">
        <v>0</v>
      </c>
      <c r="J19" s="393">
        <v>12</v>
      </c>
      <c r="K19" s="401">
        <v>0</v>
      </c>
      <c r="L19" s="401">
        <v>0</v>
      </c>
      <c r="M19" s="395">
        <v>0</v>
      </c>
      <c r="N19" s="397">
        <v>0</v>
      </c>
    </row>
    <row r="20" spans="1:14">
      <c r="A20" s="88"/>
      <c r="B20" s="123"/>
      <c r="C20" s="124" t="s">
        <v>1</v>
      </c>
      <c r="D20" s="121"/>
      <c r="E20" s="122">
        <v>3</v>
      </c>
      <c r="F20" s="396">
        <v>0</v>
      </c>
      <c r="G20" s="396">
        <v>0</v>
      </c>
      <c r="H20" s="393">
        <v>0</v>
      </c>
      <c r="I20" s="399">
        <v>0</v>
      </c>
      <c r="J20" s="393">
        <v>0</v>
      </c>
      <c r="K20" s="401">
        <v>0</v>
      </c>
      <c r="L20" s="401">
        <v>0</v>
      </c>
      <c r="M20" s="395">
        <v>0</v>
      </c>
      <c r="N20" s="397">
        <v>0</v>
      </c>
    </row>
    <row r="21" spans="1:14">
      <c r="A21" s="88"/>
      <c r="B21" s="123"/>
      <c r="C21" s="124"/>
      <c r="D21" s="121"/>
      <c r="E21" s="122">
        <v>2</v>
      </c>
      <c r="F21" s="396">
        <v>0</v>
      </c>
      <c r="G21" s="396">
        <v>0</v>
      </c>
      <c r="H21" s="393">
        <v>0</v>
      </c>
      <c r="I21" s="399">
        <v>0</v>
      </c>
      <c r="J21" s="393">
        <v>0</v>
      </c>
      <c r="K21" s="401">
        <v>0</v>
      </c>
      <c r="L21" s="401">
        <v>0</v>
      </c>
      <c r="M21" s="395">
        <v>0</v>
      </c>
      <c r="N21" s="397">
        <v>0</v>
      </c>
    </row>
    <row r="22" spans="1:14">
      <c r="A22" s="88"/>
      <c r="B22" s="127"/>
      <c r="C22" s="125"/>
      <c r="D22" s="121"/>
      <c r="E22" s="119">
        <v>1</v>
      </c>
      <c r="F22" s="393">
        <v>0</v>
      </c>
      <c r="G22" s="393">
        <v>27</v>
      </c>
      <c r="H22" s="393">
        <v>27</v>
      </c>
      <c r="I22" s="393">
        <v>5</v>
      </c>
      <c r="J22" s="393">
        <v>32</v>
      </c>
      <c r="K22" s="401">
        <v>0</v>
      </c>
      <c r="L22" s="401">
        <v>0</v>
      </c>
      <c r="M22" s="395">
        <v>0</v>
      </c>
      <c r="N22" s="397">
        <v>0</v>
      </c>
    </row>
    <row r="23" spans="1:14" ht="12.75" customHeight="1">
      <c r="A23" s="88"/>
      <c r="B23" s="502" t="s">
        <v>18</v>
      </c>
      <c r="C23" s="502"/>
      <c r="D23" s="502"/>
      <c r="E23" s="502"/>
      <c r="F23" s="310">
        <v>184</v>
      </c>
      <c r="G23" s="310">
        <v>84</v>
      </c>
      <c r="H23" s="310">
        <f>SUM(H10:H22)</f>
        <v>266</v>
      </c>
      <c r="I23" s="310">
        <f>SUM(I10:I22)</f>
        <v>5</v>
      </c>
      <c r="J23" s="310">
        <f>SUM(J10:J22)</f>
        <v>271</v>
      </c>
      <c r="K23" s="313">
        <v>85</v>
      </c>
      <c r="L23" s="313">
        <f>SUM(L10:L22)</f>
        <v>18</v>
      </c>
      <c r="M23" s="312">
        <f>SUM(M10:M22)</f>
        <v>103</v>
      </c>
      <c r="N23" s="404">
        <f>SUM(N10:N22)</f>
        <v>25</v>
      </c>
    </row>
    <row r="24" spans="1:14">
      <c r="A24" s="88"/>
      <c r="B24" s="123"/>
      <c r="C24" s="123"/>
      <c r="D24" s="128"/>
      <c r="E24" s="127">
        <v>13</v>
      </c>
      <c r="F24" s="399">
        <v>441</v>
      </c>
      <c r="G24" s="399">
        <v>217</v>
      </c>
      <c r="H24" s="399">
        <v>658</v>
      </c>
      <c r="I24" s="399">
        <v>0</v>
      </c>
      <c r="J24" s="399">
        <v>658</v>
      </c>
      <c r="K24" s="400">
        <v>91</v>
      </c>
      <c r="L24" s="400">
        <v>35</v>
      </c>
      <c r="M24" s="400">
        <v>126</v>
      </c>
      <c r="N24" s="400">
        <v>47</v>
      </c>
    </row>
    <row r="25" spans="1:14">
      <c r="A25" s="88"/>
      <c r="B25" s="123"/>
      <c r="C25" s="123" t="s">
        <v>0</v>
      </c>
      <c r="D25" s="128"/>
      <c r="E25" s="122">
        <v>12</v>
      </c>
      <c r="F25" s="399">
        <v>2</v>
      </c>
      <c r="G25" s="399">
        <v>0</v>
      </c>
      <c r="H25" s="399">
        <v>2</v>
      </c>
      <c r="I25" s="399">
        <v>0</v>
      </c>
      <c r="J25" s="399">
        <v>2</v>
      </c>
      <c r="K25" s="400">
        <v>1</v>
      </c>
      <c r="L25" s="400">
        <v>1</v>
      </c>
      <c r="M25" s="400">
        <v>2</v>
      </c>
      <c r="N25" s="400">
        <v>1</v>
      </c>
    </row>
    <row r="26" spans="1:14">
      <c r="A26" s="88"/>
      <c r="B26" s="123" t="s">
        <v>7</v>
      </c>
      <c r="C26" s="127"/>
      <c r="D26" s="128"/>
      <c r="E26" s="122">
        <v>11</v>
      </c>
      <c r="F26" s="399">
        <v>16</v>
      </c>
      <c r="G26" s="399">
        <v>1</v>
      </c>
      <c r="H26" s="399">
        <v>17</v>
      </c>
      <c r="I26" s="399">
        <v>0</v>
      </c>
      <c r="J26" s="399">
        <v>17</v>
      </c>
      <c r="K26" s="400"/>
      <c r="L26" s="400">
        <v>1</v>
      </c>
      <c r="M26" s="400">
        <v>1</v>
      </c>
      <c r="N26" s="400">
        <v>1</v>
      </c>
    </row>
    <row r="27" spans="1:14">
      <c r="A27" s="88"/>
      <c r="B27" s="123" t="s">
        <v>8</v>
      </c>
      <c r="C27" s="123"/>
      <c r="D27" s="128" t="s">
        <v>26</v>
      </c>
      <c r="E27" s="122">
        <v>10</v>
      </c>
      <c r="F27" s="399">
        <v>35</v>
      </c>
      <c r="G27" s="399">
        <v>0</v>
      </c>
      <c r="H27" s="399">
        <v>35</v>
      </c>
      <c r="I27" s="399">
        <v>0</v>
      </c>
      <c r="J27" s="399">
        <v>35</v>
      </c>
      <c r="K27" s="399">
        <v>0</v>
      </c>
      <c r="L27" s="399">
        <v>0</v>
      </c>
      <c r="M27" s="400">
        <v>0</v>
      </c>
      <c r="N27" s="399">
        <v>0</v>
      </c>
    </row>
    <row r="28" spans="1:14">
      <c r="A28" s="88"/>
      <c r="B28" s="123" t="s">
        <v>0</v>
      </c>
      <c r="C28" s="123"/>
      <c r="D28" s="128" t="s">
        <v>8</v>
      </c>
      <c r="E28" s="122">
        <v>9</v>
      </c>
      <c r="F28" s="399">
        <v>9</v>
      </c>
      <c r="G28" s="399">
        <v>0</v>
      </c>
      <c r="H28" s="399">
        <v>9</v>
      </c>
      <c r="I28" s="399">
        <v>0</v>
      </c>
      <c r="J28" s="399">
        <v>9</v>
      </c>
      <c r="K28" s="399">
        <v>0</v>
      </c>
      <c r="L28" s="399">
        <v>0</v>
      </c>
      <c r="M28" s="399">
        <v>0</v>
      </c>
      <c r="N28" s="399">
        <v>0</v>
      </c>
    </row>
    <row r="29" spans="1:14">
      <c r="A29" s="88"/>
      <c r="B29" s="123" t="s">
        <v>2</v>
      </c>
      <c r="C29" s="123" t="s">
        <v>5</v>
      </c>
      <c r="D29" s="128" t="s">
        <v>27</v>
      </c>
      <c r="E29" s="122">
        <v>8</v>
      </c>
      <c r="F29" s="399">
        <v>1</v>
      </c>
      <c r="G29" s="399">
        <v>2</v>
      </c>
      <c r="H29" s="399">
        <v>3</v>
      </c>
      <c r="I29" s="399">
        <v>0</v>
      </c>
      <c r="J29" s="399">
        <v>3</v>
      </c>
      <c r="K29" s="399">
        <v>0</v>
      </c>
      <c r="L29" s="399">
        <v>1</v>
      </c>
      <c r="M29" s="399">
        <v>1</v>
      </c>
      <c r="N29" s="399">
        <v>1</v>
      </c>
    </row>
    <row r="30" spans="1:14">
      <c r="A30" s="88"/>
      <c r="B30" s="123" t="s">
        <v>4</v>
      </c>
      <c r="C30" s="123"/>
      <c r="D30" s="128" t="s">
        <v>4</v>
      </c>
      <c r="E30" s="122">
        <v>7</v>
      </c>
      <c r="F30" s="402">
        <v>9</v>
      </c>
      <c r="G30" s="402">
        <v>0</v>
      </c>
      <c r="H30" s="402">
        <v>9</v>
      </c>
      <c r="I30" s="402">
        <v>0</v>
      </c>
      <c r="J30" s="402">
        <v>9</v>
      </c>
      <c r="K30" s="402">
        <v>0</v>
      </c>
      <c r="L30" s="402">
        <v>1</v>
      </c>
      <c r="M30" s="402">
        <v>1</v>
      </c>
      <c r="N30" s="402">
        <v>1</v>
      </c>
    </row>
    <row r="31" spans="1:14">
      <c r="A31" s="88"/>
      <c r="B31" s="123" t="s">
        <v>0</v>
      </c>
      <c r="C31" s="123"/>
      <c r="D31" s="128" t="s">
        <v>9</v>
      </c>
      <c r="E31" s="122">
        <v>6</v>
      </c>
      <c r="F31" s="399">
        <v>9</v>
      </c>
      <c r="G31" s="399">
        <v>1</v>
      </c>
      <c r="H31" s="399">
        <v>10</v>
      </c>
      <c r="I31" s="399">
        <v>0</v>
      </c>
      <c r="J31" s="399">
        <v>10</v>
      </c>
      <c r="K31" s="400">
        <v>0</v>
      </c>
      <c r="L31" s="400">
        <v>0</v>
      </c>
      <c r="M31" s="400">
        <v>0</v>
      </c>
      <c r="N31" s="400">
        <v>0</v>
      </c>
    </row>
    <row r="32" spans="1:14">
      <c r="A32" s="88"/>
      <c r="B32" s="123" t="s">
        <v>9</v>
      </c>
      <c r="C32" s="119"/>
      <c r="D32" s="128"/>
      <c r="E32" s="122">
        <v>5</v>
      </c>
      <c r="F32" s="399">
        <v>7</v>
      </c>
      <c r="G32" s="399">
        <v>5</v>
      </c>
      <c r="H32" s="399">
        <v>12</v>
      </c>
      <c r="I32" s="399">
        <v>0</v>
      </c>
      <c r="J32" s="399">
        <v>12</v>
      </c>
      <c r="K32" s="400">
        <v>0</v>
      </c>
      <c r="L32" s="400">
        <v>1</v>
      </c>
      <c r="M32" s="400">
        <v>1</v>
      </c>
      <c r="N32" s="400">
        <v>1</v>
      </c>
    </row>
    <row r="33" spans="1:14">
      <c r="A33" s="88"/>
      <c r="B33" s="123"/>
      <c r="C33" s="123"/>
      <c r="D33" s="128"/>
      <c r="E33" s="122">
        <v>4</v>
      </c>
      <c r="F33" s="399">
        <v>2</v>
      </c>
      <c r="G33" s="399">
        <v>2</v>
      </c>
      <c r="H33" s="399">
        <v>4</v>
      </c>
      <c r="I33" s="399">
        <v>0</v>
      </c>
      <c r="J33" s="399">
        <v>4</v>
      </c>
      <c r="K33" s="400">
        <v>0</v>
      </c>
      <c r="L33" s="400">
        <v>0</v>
      </c>
      <c r="M33" s="400">
        <v>0</v>
      </c>
      <c r="N33" s="400">
        <v>0</v>
      </c>
    </row>
    <row r="34" spans="1:14">
      <c r="A34" s="88"/>
      <c r="B34" s="123"/>
      <c r="C34" s="123" t="s">
        <v>1</v>
      </c>
      <c r="D34" s="128"/>
      <c r="E34" s="122">
        <v>3</v>
      </c>
      <c r="F34" s="399">
        <v>0</v>
      </c>
      <c r="G34" s="399">
        <v>0</v>
      </c>
      <c r="H34" s="399">
        <v>0</v>
      </c>
      <c r="I34" s="399">
        <v>0</v>
      </c>
      <c r="J34" s="399">
        <v>0</v>
      </c>
      <c r="K34" s="399">
        <v>0</v>
      </c>
      <c r="L34" s="399">
        <v>0</v>
      </c>
      <c r="M34" s="400">
        <v>0</v>
      </c>
      <c r="N34" s="399">
        <v>0</v>
      </c>
    </row>
    <row r="35" spans="1:14">
      <c r="A35" s="88"/>
      <c r="B35" s="123"/>
      <c r="C35" s="123"/>
      <c r="D35" s="128"/>
      <c r="E35" s="122">
        <v>2</v>
      </c>
      <c r="F35" s="399">
        <v>0</v>
      </c>
      <c r="G35" s="399">
        <v>0</v>
      </c>
      <c r="H35" s="399">
        <v>0</v>
      </c>
      <c r="I35" s="399">
        <v>0</v>
      </c>
      <c r="J35" s="399">
        <v>0</v>
      </c>
      <c r="K35" s="399">
        <v>0</v>
      </c>
      <c r="L35" s="399">
        <v>0</v>
      </c>
      <c r="M35" s="400">
        <v>0</v>
      </c>
      <c r="N35" s="399">
        <v>0</v>
      </c>
    </row>
    <row r="36" spans="1:14">
      <c r="A36" s="88"/>
      <c r="B36" s="127"/>
      <c r="C36" s="127"/>
      <c r="D36" s="128"/>
      <c r="E36" s="119">
        <v>1</v>
      </c>
      <c r="F36" s="399">
        <v>0</v>
      </c>
      <c r="G36" s="399">
        <v>18</v>
      </c>
      <c r="H36" s="399">
        <v>18</v>
      </c>
      <c r="I36" s="399">
        <v>35</v>
      </c>
      <c r="J36" s="399">
        <v>53</v>
      </c>
      <c r="K36" s="400">
        <v>0</v>
      </c>
      <c r="L36" s="400">
        <v>0</v>
      </c>
      <c r="M36" s="400">
        <v>0</v>
      </c>
      <c r="N36" s="403">
        <v>0</v>
      </c>
    </row>
    <row r="37" spans="1:14" ht="12.75" customHeight="1">
      <c r="A37" s="88"/>
      <c r="B37" s="502" t="s">
        <v>19</v>
      </c>
      <c r="C37" s="502"/>
      <c r="D37" s="502"/>
      <c r="E37" s="502"/>
      <c r="F37" s="310">
        <f t="shared" ref="F37:N37" si="0">SUM(F24:F36)</f>
        <v>531</v>
      </c>
      <c r="G37" s="310">
        <f t="shared" si="0"/>
        <v>246</v>
      </c>
      <c r="H37" s="310">
        <f t="shared" si="0"/>
        <v>777</v>
      </c>
      <c r="I37" s="310">
        <f t="shared" si="0"/>
        <v>35</v>
      </c>
      <c r="J37" s="310">
        <f t="shared" si="0"/>
        <v>812</v>
      </c>
      <c r="K37" s="313">
        <f t="shared" si="0"/>
        <v>92</v>
      </c>
      <c r="L37" s="312">
        <f t="shared" si="0"/>
        <v>40</v>
      </c>
      <c r="M37" s="314">
        <f t="shared" si="0"/>
        <v>132</v>
      </c>
      <c r="N37" s="398">
        <f t="shared" si="0"/>
        <v>52</v>
      </c>
    </row>
    <row r="38" spans="1:14">
      <c r="A38" s="88"/>
      <c r="B38" s="119"/>
      <c r="C38" s="119"/>
      <c r="D38" s="129"/>
      <c r="E38" s="122">
        <v>13</v>
      </c>
      <c r="F38" s="312">
        <v>2</v>
      </c>
      <c r="G38" s="312">
        <v>0</v>
      </c>
      <c r="H38" s="312">
        <v>2</v>
      </c>
      <c r="I38" s="312">
        <v>0</v>
      </c>
      <c r="J38" s="312">
        <v>2</v>
      </c>
      <c r="K38" s="311">
        <v>2</v>
      </c>
      <c r="L38" s="312">
        <v>0</v>
      </c>
      <c r="M38" s="311">
        <v>2</v>
      </c>
      <c r="N38" s="312">
        <v>0</v>
      </c>
    </row>
    <row r="39" spans="1:14">
      <c r="A39" s="88"/>
      <c r="B39" s="123" t="s">
        <v>1</v>
      </c>
      <c r="C39" s="123" t="s">
        <v>0</v>
      </c>
      <c r="D39" s="128" t="s">
        <v>21</v>
      </c>
      <c r="E39" s="122">
        <v>12</v>
      </c>
      <c r="F39" s="312">
        <v>0</v>
      </c>
      <c r="G39" s="312">
        <v>0</v>
      </c>
      <c r="H39" s="312">
        <v>0</v>
      </c>
      <c r="I39" s="312">
        <v>0</v>
      </c>
      <c r="J39" s="312">
        <v>0</v>
      </c>
      <c r="K39" s="312">
        <v>0</v>
      </c>
      <c r="L39" s="312">
        <v>0</v>
      </c>
      <c r="M39" s="311">
        <v>0</v>
      </c>
      <c r="N39" s="312">
        <v>0</v>
      </c>
    </row>
    <row r="40" spans="1:14">
      <c r="A40" s="88"/>
      <c r="B40" s="123" t="s">
        <v>10</v>
      </c>
      <c r="C40" s="123"/>
      <c r="D40" s="128" t="s">
        <v>10</v>
      </c>
      <c r="E40" s="122">
        <v>11</v>
      </c>
      <c r="F40" s="312">
        <v>0</v>
      </c>
      <c r="G40" s="312">
        <v>0</v>
      </c>
      <c r="H40" s="312">
        <v>0</v>
      </c>
      <c r="I40" s="312">
        <v>0</v>
      </c>
      <c r="J40" s="312">
        <v>0</v>
      </c>
      <c r="K40" s="312">
        <v>0</v>
      </c>
      <c r="L40" s="312">
        <v>0</v>
      </c>
      <c r="M40" s="311">
        <v>0</v>
      </c>
      <c r="N40" s="312">
        <v>0</v>
      </c>
    </row>
    <row r="41" spans="1:14">
      <c r="A41" s="88"/>
      <c r="B41" s="123" t="s">
        <v>11</v>
      </c>
      <c r="C41" s="119"/>
      <c r="D41" s="128" t="s">
        <v>2</v>
      </c>
      <c r="E41" s="122">
        <v>10</v>
      </c>
      <c r="F41" s="312">
        <v>0</v>
      </c>
      <c r="G41" s="312">
        <v>0</v>
      </c>
      <c r="H41" s="312">
        <v>0</v>
      </c>
      <c r="I41" s="312">
        <v>0</v>
      </c>
      <c r="J41" s="312">
        <v>0</v>
      </c>
      <c r="K41" s="312">
        <v>0</v>
      </c>
      <c r="L41" s="312">
        <v>0</v>
      </c>
      <c r="M41" s="311">
        <v>0</v>
      </c>
      <c r="N41" s="312">
        <v>0</v>
      </c>
    </row>
    <row r="42" spans="1:14">
      <c r="A42" s="88"/>
      <c r="B42" s="123" t="s">
        <v>4</v>
      </c>
      <c r="C42" s="123"/>
      <c r="D42" s="128" t="s">
        <v>27</v>
      </c>
      <c r="E42" s="122">
        <v>9</v>
      </c>
      <c r="F42" s="312">
        <v>0</v>
      </c>
      <c r="G42" s="312">
        <v>0</v>
      </c>
      <c r="H42" s="312">
        <v>0</v>
      </c>
      <c r="I42" s="312">
        <v>0</v>
      </c>
      <c r="J42" s="312">
        <v>0</v>
      </c>
      <c r="K42" s="312">
        <v>0</v>
      </c>
      <c r="L42" s="312">
        <v>0</v>
      </c>
      <c r="M42" s="311">
        <v>0</v>
      </c>
      <c r="N42" s="312">
        <v>0</v>
      </c>
    </row>
    <row r="43" spans="1:14">
      <c r="A43" s="88"/>
      <c r="B43" s="123" t="s">
        <v>3</v>
      </c>
      <c r="C43" s="123" t="s">
        <v>5</v>
      </c>
      <c r="D43" s="128" t="s">
        <v>1</v>
      </c>
      <c r="E43" s="122">
        <v>8</v>
      </c>
      <c r="F43" s="312">
        <v>0</v>
      </c>
      <c r="G43" s="312">
        <v>0</v>
      </c>
      <c r="H43" s="312">
        <v>0</v>
      </c>
      <c r="I43" s="312">
        <v>0</v>
      </c>
      <c r="J43" s="312">
        <v>0</v>
      </c>
      <c r="K43" s="312">
        <v>0</v>
      </c>
      <c r="L43" s="312">
        <v>0</v>
      </c>
      <c r="M43" s="311">
        <v>0</v>
      </c>
      <c r="N43" s="312">
        <v>0</v>
      </c>
    </row>
    <row r="44" spans="1:14">
      <c r="A44" s="88"/>
      <c r="B44" s="123" t="s">
        <v>4</v>
      </c>
      <c r="C44" s="123"/>
      <c r="D44" s="128" t="s">
        <v>26</v>
      </c>
      <c r="E44" s="122">
        <v>7</v>
      </c>
      <c r="F44" s="312">
        <v>0</v>
      </c>
      <c r="G44" s="312">
        <v>0</v>
      </c>
      <c r="H44" s="312">
        <v>0</v>
      </c>
      <c r="I44" s="312">
        <v>0</v>
      </c>
      <c r="J44" s="312">
        <v>0</v>
      </c>
      <c r="K44" s="312">
        <v>0</v>
      </c>
      <c r="L44" s="312">
        <v>0</v>
      </c>
      <c r="M44" s="311">
        <v>0</v>
      </c>
      <c r="N44" s="312">
        <v>0</v>
      </c>
    </row>
    <row r="45" spans="1:14">
      <c r="A45" s="88"/>
      <c r="B45" s="123" t="s">
        <v>1</v>
      </c>
      <c r="C45" s="123"/>
      <c r="D45" s="128" t="s">
        <v>22</v>
      </c>
      <c r="E45" s="122">
        <v>6</v>
      </c>
      <c r="F45" s="312">
        <v>0</v>
      </c>
      <c r="G45" s="312">
        <v>0</v>
      </c>
      <c r="H45" s="312">
        <v>0</v>
      </c>
      <c r="I45" s="312">
        <v>0</v>
      </c>
      <c r="J45" s="312">
        <v>0</v>
      </c>
      <c r="K45" s="312">
        <v>0</v>
      </c>
      <c r="L45" s="312">
        <v>0</v>
      </c>
      <c r="M45" s="311">
        <v>0</v>
      </c>
      <c r="N45" s="312">
        <v>0</v>
      </c>
    </row>
    <row r="46" spans="1:14">
      <c r="A46" s="88"/>
      <c r="B46" s="123" t="s">
        <v>12</v>
      </c>
      <c r="C46" s="119"/>
      <c r="D46" s="128" t="s">
        <v>2</v>
      </c>
      <c r="E46" s="122">
        <v>5</v>
      </c>
      <c r="F46" s="312">
        <v>0</v>
      </c>
      <c r="G46" s="312">
        <v>0</v>
      </c>
      <c r="H46" s="312">
        <v>0</v>
      </c>
      <c r="I46" s="312">
        <v>0</v>
      </c>
      <c r="J46" s="312">
        <v>0</v>
      </c>
      <c r="K46" s="312">
        <v>0</v>
      </c>
      <c r="L46" s="312">
        <v>0</v>
      </c>
      <c r="M46" s="311">
        <v>0</v>
      </c>
      <c r="N46" s="312">
        <v>0</v>
      </c>
    </row>
    <row r="47" spans="1:14">
      <c r="A47" s="88"/>
      <c r="B47" s="123"/>
      <c r="C47" s="123"/>
      <c r="D47" s="128" t="s">
        <v>7</v>
      </c>
      <c r="E47" s="122">
        <v>4</v>
      </c>
      <c r="F47" s="312">
        <v>0</v>
      </c>
      <c r="G47" s="312">
        <v>0</v>
      </c>
      <c r="H47" s="312">
        <v>0</v>
      </c>
      <c r="I47" s="312">
        <v>0</v>
      </c>
      <c r="J47" s="312">
        <v>0</v>
      </c>
      <c r="K47" s="312">
        <v>0</v>
      </c>
      <c r="L47" s="312">
        <v>0</v>
      </c>
      <c r="M47" s="311">
        <v>0</v>
      </c>
      <c r="N47" s="312">
        <v>0</v>
      </c>
    </row>
    <row r="48" spans="1:14">
      <c r="A48" s="88"/>
      <c r="B48" s="123"/>
      <c r="C48" s="123" t="s">
        <v>1</v>
      </c>
      <c r="D48" s="128" t="s">
        <v>1</v>
      </c>
      <c r="E48" s="122">
        <v>3</v>
      </c>
      <c r="F48" s="312">
        <v>0</v>
      </c>
      <c r="G48" s="312">
        <v>0</v>
      </c>
      <c r="H48" s="312">
        <v>0</v>
      </c>
      <c r="I48" s="312">
        <v>0</v>
      </c>
      <c r="J48" s="312">
        <v>0</v>
      </c>
      <c r="K48" s="312">
        <v>0</v>
      </c>
      <c r="L48" s="312">
        <v>0</v>
      </c>
      <c r="M48" s="311">
        <v>0</v>
      </c>
      <c r="N48" s="312">
        <v>0</v>
      </c>
    </row>
    <row r="49" spans="1:14">
      <c r="A49" s="88"/>
      <c r="B49" s="123"/>
      <c r="C49" s="123"/>
      <c r="D49" s="128" t="s">
        <v>3</v>
      </c>
      <c r="E49" s="122">
        <v>2</v>
      </c>
      <c r="F49" s="312">
        <v>0</v>
      </c>
      <c r="G49" s="312">
        <v>0</v>
      </c>
      <c r="H49" s="312">
        <v>0</v>
      </c>
      <c r="I49" s="312">
        <v>0</v>
      </c>
      <c r="J49" s="312">
        <v>0</v>
      </c>
      <c r="K49" s="312">
        <v>0</v>
      </c>
      <c r="L49" s="312">
        <v>0</v>
      </c>
      <c r="M49" s="311">
        <v>0</v>
      </c>
      <c r="N49" s="312">
        <v>0</v>
      </c>
    </row>
    <row r="50" spans="1:14">
      <c r="A50" s="88"/>
      <c r="B50" s="127"/>
      <c r="C50" s="128"/>
      <c r="D50" s="127"/>
      <c r="E50" s="119">
        <v>1</v>
      </c>
      <c r="F50" s="312">
        <v>0</v>
      </c>
      <c r="G50" s="312">
        <v>0</v>
      </c>
      <c r="H50" s="315">
        <v>0</v>
      </c>
      <c r="I50" s="315">
        <v>33</v>
      </c>
      <c r="J50" s="315">
        <v>33</v>
      </c>
      <c r="K50" s="312">
        <v>0</v>
      </c>
      <c r="L50" s="312">
        <v>0</v>
      </c>
      <c r="M50" s="316">
        <v>0</v>
      </c>
      <c r="N50" s="312">
        <v>0</v>
      </c>
    </row>
    <row r="51" spans="1:14" ht="12.75" customHeight="1">
      <c r="B51" s="502" t="s">
        <v>20</v>
      </c>
      <c r="C51" s="502"/>
      <c r="D51" s="502"/>
      <c r="E51" s="502"/>
      <c r="F51" s="312">
        <f>SUM(F38:F50)</f>
        <v>2</v>
      </c>
      <c r="G51" s="312">
        <f>SUM(G38:G50)</f>
        <v>0</v>
      </c>
      <c r="H51" s="312">
        <v>2</v>
      </c>
      <c r="I51" s="312">
        <f>SUM(I38:I50)</f>
        <v>33</v>
      </c>
      <c r="J51" s="312">
        <v>35</v>
      </c>
      <c r="K51" s="312">
        <f>SUM(K38:K50)</f>
        <v>2</v>
      </c>
      <c r="L51" s="312">
        <f>SUM(L38:L50)</f>
        <v>0</v>
      </c>
      <c r="M51" s="312">
        <f>SUM(M38:M50)</f>
        <v>2</v>
      </c>
      <c r="N51" s="312">
        <f>SUM(N38:N50)</f>
        <v>0</v>
      </c>
    </row>
    <row r="52" spans="1:14">
      <c r="B52" s="502" t="s">
        <v>37</v>
      </c>
      <c r="C52" s="502"/>
      <c r="D52" s="502"/>
      <c r="E52" s="502"/>
      <c r="F52" s="312"/>
      <c r="G52" s="312"/>
      <c r="H52" s="312"/>
      <c r="I52" s="312"/>
      <c r="J52" s="312"/>
      <c r="K52" s="312"/>
      <c r="L52" s="312">
        <v>1</v>
      </c>
      <c r="M52" s="312">
        <f>SUM(K52:L52)</f>
        <v>1</v>
      </c>
      <c r="N52" s="312">
        <v>1</v>
      </c>
    </row>
    <row r="53" spans="1:14" ht="12.75" customHeight="1">
      <c r="B53" s="500" t="s">
        <v>40</v>
      </c>
      <c r="C53" s="500"/>
      <c r="D53" s="500"/>
      <c r="E53" s="500"/>
      <c r="F53" s="317">
        <f t="shared" ref="F53:N53" si="1">SUM(F23+F37+F51)</f>
        <v>717</v>
      </c>
      <c r="G53" s="317">
        <f t="shared" si="1"/>
        <v>330</v>
      </c>
      <c r="H53" s="317">
        <f t="shared" si="1"/>
        <v>1045</v>
      </c>
      <c r="I53" s="317">
        <f t="shared" si="1"/>
        <v>73</v>
      </c>
      <c r="J53" s="317">
        <f t="shared" si="1"/>
        <v>1118</v>
      </c>
      <c r="K53" s="317">
        <f t="shared" si="1"/>
        <v>179</v>
      </c>
      <c r="L53" s="317">
        <f t="shared" si="1"/>
        <v>58</v>
      </c>
      <c r="M53" s="317">
        <f t="shared" si="1"/>
        <v>237</v>
      </c>
      <c r="N53" s="317">
        <f t="shared" si="1"/>
        <v>77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F37 G37:H37 K3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70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79</v>
      </c>
      <c r="C4" s="6"/>
      <c r="D4" s="6"/>
      <c r="E4" s="6"/>
      <c r="G4" s="6"/>
      <c r="H4" s="6"/>
      <c r="I4" s="6"/>
      <c r="J4" s="6"/>
      <c r="K4" s="6"/>
      <c r="L4" s="6"/>
      <c r="M4" s="6"/>
      <c r="N4" s="6"/>
    </row>
    <row r="5" spans="1:14">
      <c r="B5" s="442" t="s">
        <v>24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4" t="s">
        <v>41</v>
      </c>
      <c r="C7" s="504"/>
      <c r="D7" s="504"/>
      <c r="E7" s="504"/>
      <c r="F7" s="505" t="s">
        <v>35</v>
      </c>
      <c r="G7" s="505"/>
      <c r="H7" s="505"/>
      <c r="I7" s="505"/>
      <c r="J7" s="505"/>
      <c r="K7" s="505" t="s">
        <v>28</v>
      </c>
      <c r="L7" s="505"/>
      <c r="M7" s="505"/>
      <c r="N7" s="505"/>
    </row>
    <row r="8" spans="1:14" ht="12.75" customHeight="1">
      <c r="B8" s="504"/>
      <c r="C8" s="504"/>
      <c r="D8" s="504"/>
      <c r="E8" s="504"/>
      <c r="F8" s="505" t="s">
        <v>13</v>
      </c>
      <c r="G8" s="505"/>
      <c r="H8" s="505"/>
      <c r="I8" s="505" t="s">
        <v>14</v>
      </c>
      <c r="J8" s="505" t="s">
        <v>15</v>
      </c>
      <c r="K8" s="505" t="s">
        <v>30</v>
      </c>
      <c r="L8" s="505" t="s">
        <v>31</v>
      </c>
      <c r="M8" s="505" t="s">
        <v>15</v>
      </c>
      <c r="N8" s="505" t="s">
        <v>29</v>
      </c>
    </row>
    <row r="9" spans="1:14" ht="24">
      <c r="B9" s="504"/>
      <c r="C9" s="504"/>
      <c r="D9" s="504"/>
      <c r="E9" s="504"/>
      <c r="F9" s="184" t="s">
        <v>16</v>
      </c>
      <c r="G9" s="184" t="s">
        <v>17</v>
      </c>
      <c r="H9" s="184" t="s">
        <v>23</v>
      </c>
      <c r="I9" s="506"/>
      <c r="J9" s="506"/>
      <c r="K9" s="506"/>
      <c r="L9" s="506"/>
      <c r="M9" s="506"/>
      <c r="N9" s="506"/>
    </row>
    <row r="10" spans="1:14">
      <c r="A10" s="31"/>
      <c r="B10" s="172"/>
      <c r="C10" s="178"/>
      <c r="D10" s="181"/>
      <c r="E10" s="171">
        <v>13</v>
      </c>
      <c r="F10" s="308">
        <v>74</v>
      </c>
      <c r="G10" s="308">
        <v>22</v>
      </c>
      <c r="H10" s="304">
        <f t="shared" ref="H10:H22" si="0">F10+G10</f>
        <v>96</v>
      </c>
      <c r="I10" s="304">
        <v>0</v>
      </c>
      <c r="J10" s="304">
        <f t="shared" ref="J10:J22" si="1">H10+I10</f>
        <v>96</v>
      </c>
      <c r="K10" s="309">
        <v>77</v>
      </c>
      <c r="L10" s="309">
        <v>2</v>
      </c>
      <c r="M10" s="305">
        <f t="shared" ref="M10:M22" si="2">K10+L10</f>
        <v>79</v>
      </c>
      <c r="N10" s="309">
        <v>3</v>
      </c>
    </row>
    <row r="11" spans="1:14">
      <c r="A11" s="31"/>
      <c r="B11" s="173" t="s">
        <v>1</v>
      </c>
      <c r="C11" s="179" t="s">
        <v>0</v>
      </c>
      <c r="D11" s="182"/>
      <c r="E11" s="171">
        <v>12</v>
      </c>
      <c r="F11" s="308">
        <v>1</v>
      </c>
      <c r="G11" s="308">
        <v>0</v>
      </c>
      <c r="H11" s="304">
        <f t="shared" si="0"/>
        <v>1</v>
      </c>
      <c r="I11" s="304">
        <v>0</v>
      </c>
      <c r="J11" s="304">
        <f t="shared" si="1"/>
        <v>1</v>
      </c>
      <c r="K11" s="308">
        <v>0</v>
      </c>
      <c r="L11" s="308">
        <v>0</v>
      </c>
      <c r="M11" s="305">
        <f t="shared" si="2"/>
        <v>0</v>
      </c>
      <c r="N11" s="308">
        <v>0</v>
      </c>
    </row>
    <row r="12" spans="1:14">
      <c r="A12" s="31"/>
      <c r="B12" s="173" t="s">
        <v>2</v>
      </c>
      <c r="C12" s="180"/>
      <c r="D12" s="176" t="s">
        <v>6</v>
      </c>
      <c r="E12" s="171">
        <v>11</v>
      </c>
      <c r="F12" s="308">
        <v>32</v>
      </c>
      <c r="G12" s="308">
        <v>0</v>
      </c>
      <c r="H12" s="304">
        <f t="shared" si="0"/>
        <v>32</v>
      </c>
      <c r="I12" s="304">
        <v>0</v>
      </c>
      <c r="J12" s="304">
        <f t="shared" si="1"/>
        <v>32</v>
      </c>
      <c r="K12" s="308">
        <v>0</v>
      </c>
      <c r="L12" s="308">
        <v>0</v>
      </c>
      <c r="M12" s="305">
        <f t="shared" si="2"/>
        <v>0</v>
      </c>
      <c r="N12" s="308">
        <v>0</v>
      </c>
    </row>
    <row r="13" spans="1:14">
      <c r="A13" s="31"/>
      <c r="B13" s="173" t="s">
        <v>1</v>
      </c>
      <c r="C13" s="178"/>
      <c r="D13" s="176" t="s">
        <v>10</v>
      </c>
      <c r="E13" s="171">
        <v>10</v>
      </c>
      <c r="F13" s="308">
        <v>12</v>
      </c>
      <c r="G13" s="308">
        <v>0</v>
      </c>
      <c r="H13" s="304">
        <f t="shared" si="0"/>
        <v>12</v>
      </c>
      <c r="I13" s="304">
        <v>0</v>
      </c>
      <c r="J13" s="304">
        <f t="shared" si="1"/>
        <v>12</v>
      </c>
      <c r="K13" s="308">
        <v>0</v>
      </c>
      <c r="L13" s="308">
        <v>0</v>
      </c>
      <c r="M13" s="305">
        <f t="shared" si="2"/>
        <v>0</v>
      </c>
      <c r="N13" s="308">
        <v>0</v>
      </c>
    </row>
    <row r="14" spans="1:14">
      <c r="A14" s="31"/>
      <c r="B14" s="173" t="s">
        <v>3</v>
      </c>
      <c r="C14" s="179"/>
      <c r="D14" s="176" t="s">
        <v>25</v>
      </c>
      <c r="E14" s="171">
        <v>9</v>
      </c>
      <c r="F14" s="308">
        <v>9</v>
      </c>
      <c r="G14" s="308">
        <v>0</v>
      </c>
      <c r="H14" s="304">
        <f t="shared" si="0"/>
        <v>9</v>
      </c>
      <c r="I14" s="304">
        <v>0</v>
      </c>
      <c r="J14" s="304">
        <f t="shared" si="1"/>
        <v>9</v>
      </c>
      <c r="K14" s="308">
        <v>0</v>
      </c>
      <c r="L14" s="308">
        <v>0</v>
      </c>
      <c r="M14" s="305">
        <f t="shared" si="2"/>
        <v>0</v>
      </c>
      <c r="N14" s="308">
        <v>0</v>
      </c>
    </row>
    <row r="15" spans="1:14">
      <c r="A15" s="31"/>
      <c r="B15" s="173" t="s">
        <v>4</v>
      </c>
      <c r="C15" s="179" t="s">
        <v>5</v>
      </c>
      <c r="D15" s="176" t="s">
        <v>22</v>
      </c>
      <c r="E15" s="171">
        <v>8</v>
      </c>
      <c r="F15" s="308">
        <v>5</v>
      </c>
      <c r="G15" s="308">
        <v>0</v>
      </c>
      <c r="H15" s="304">
        <f t="shared" si="0"/>
        <v>5</v>
      </c>
      <c r="I15" s="304">
        <v>0</v>
      </c>
      <c r="J15" s="304">
        <f t="shared" si="1"/>
        <v>5</v>
      </c>
      <c r="K15" s="308">
        <v>0</v>
      </c>
      <c r="L15" s="308">
        <v>0</v>
      </c>
      <c r="M15" s="305">
        <f t="shared" si="2"/>
        <v>0</v>
      </c>
      <c r="N15" s="308">
        <v>0</v>
      </c>
    </row>
    <row r="16" spans="1:14">
      <c r="A16" s="31"/>
      <c r="B16" s="173" t="s">
        <v>6</v>
      </c>
      <c r="C16" s="179"/>
      <c r="D16" s="176" t="s">
        <v>12</v>
      </c>
      <c r="E16" s="171">
        <v>7</v>
      </c>
      <c r="F16" s="308">
        <v>1</v>
      </c>
      <c r="G16" s="308">
        <v>0</v>
      </c>
      <c r="H16" s="304">
        <f t="shared" si="0"/>
        <v>1</v>
      </c>
      <c r="I16" s="304">
        <v>0</v>
      </c>
      <c r="J16" s="304">
        <f t="shared" si="1"/>
        <v>1</v>
      </c>
      <c r="K16" s="308">
        <v>0</v>
      </c>
      <c r="L16" s="308">
        <v>0</v>
      </c>
      <c r="M16" s="305">
        <f t="shared" si="2"/>
        <v>0</v>
      </c>
      <c r="N16" s="308">
        <v>0</v>
      </c>
    </row>
    <row r="17" spans="1:14">
      <c r="A17" s="31"/>
      <c r="B17" s="173" t="s">
        <v>7</v>
      </c>
      <c r="C17" s="180"/>
      <c r="D17" s="176" t="s">
        <v>4</v>
      </c>
      <c r="E17" s="171">
        <v>6</v>
      </c>
      <c r="F17" s="308">
        <v>1</v>
      </c>
      <c r="G17" s="308">
        <v>0</v>
      </c>
      <c r="H17" s="304">
        <f t="shared" si="0"/>
        <v>1</v>
      </c>
      <c r="I17" s="304">
        <v>0</v>
      </c>
      <c r="J17" s="304">
        <f t="shared" si="1"/>
        <v>1</v>
      </c>
      <c r="K17" s="308">
        <v>0</v>
      </c>
      <c r="L17" s="308">
        <v>0</v>
      </c>
      <c r="M17" s="305">
        <f t="shared" si="2"/>
        <v>0</v>
      </c>
      <c r="N17" s="308">
        <v>0</v>
      </c>
    </row>
    <row r="18" spans="1:14">
      <c r="A18" s="31"/>
      <c r="B18" s="173" t="s">
        <v>1</v>
      </c>
      <c r="C18" s="175"/>
      <c r="D18" s="176" t="s">
        <v>9</v>
      </c>
      <c r="E18" s="171">
        <v>5</v>
      </c>
      <c r="F18" s="308">
        <v>4</v>
      </c>
      <c r="G18" s="308">
        <v>0</v>
      </c>
      <c r="H18" s="304">
        <f t="shared" si="0"/>
        <v>4</v>
      </c>
      <c r="I18" s="304">
        <v>0</v>
      </c>
      <c r="J18" s="304">
        <f t="shared" si="1"/>
        <v>4</v>
      </c>
      <c r="K18" s="308">
        <v>0</v>
      </c>
      <c r="L18" s="308">
        <v>0</v>
      </c>
      <c r="M18" s="305">
        <f t="shared" si="2"/>
        <v>0</v>
      </c>
      <c r="N18" s="308">
        <v>0</v>
      </c>
    </row>
    <row r="19" spans="1:14">
      <c r="A19" s="31"/>
      <c r="B19" s="173"/>
      <c r="C19" s="176"/>
      <c r="D19" s="176" t="s">
        <v>12</v>
      </c>
      <c r="E19" s="171">
        <v>4</v>
      </c>
      <c r="F19" s="308">
        <v>10</v>
      </c>
      <c r="G19" s="308">
        <v>0</v>
      </c>
      <c r="H19" s="304">
        <f t="shared" si="0"/>
        <v>10</v>
      </c>
      <c r="I19" s="304">
        <v>0</v>
      </c>
      <c r="J19" s="304">
        <f t="shared" si="1"/>
        <v>10</v>
      </c>
      <c r="K19" s="308">
        <v>0</v>
      </c>
      <c r="L19" s="308">
        <v>0</v>
      </c>
      <c r="M19" s="305">
        <f t="shared" si="2"/>
        <v>0</v>
      </c>
      <c r="N19" s="308">
        <v>0</v>
      </c>
    </row>
    <row r="20" spans="1:14">
      <c r="A20" s="31"/>
      <c r="B20" s="173"/>
      <c r="C20" s="176" t="s">
        <v>1</v>
      </c>
      <c r="D20" s="182"/>
      <c r="E20" s="171">
        <v>3</v>
      </c>
      <c r="F20" s="308">
        <v>0</v>
      </c>
      <c r="G20" s="308">
        <v>17</v>
      </c>
      <c r="H20" s="304">
        <f t="shared" si="0"/>
        <v>17</v>
      </c>
      <c r="I20" s="304">
        <v>0</v>
      </c>
      <c r="J20" s="304">
        <f t="shared" si="1"/>
        <v>17</v>
      </c>
      <c r="K20" s="309">
        <v>0</v>
      </c>
      <c r="L20" s="309">
        <v>0</v>
      </c>
      <c r="M20" s="305">
        <f t="shared" si="2"/>
        <v>0</v>
      </c>
      <c r="N20" s="309">
        <v>0</v>
      </c>
    </row>
    <row r="21" spans="1:14">
      <c r="A21" s="31"/>
      <c r="B21" s="173"/>
      <c r="C21" s="176"/>
      <c r="D21" s="182"/>
      <c r="E21" s="171">
        <v>2</v>
      </c>
      <c r="F21" s="308">
        <v>0</v>
      </c>
      <c r="G21" s="308">
        <v>8</v>
      </c>
      <c r="H21" s="304">
        <f t="shared" si="0"/>
        <v>8</v>
      </c>
      <c r="I21" s="304">
        <v>0</v>
      </c>
      <c r="J21" s="304">
        <f t="shared" si="1"/>
        <v>8</v>
      </c>
      <c r="K21" s="309">
        <v>0</v>
      </c>
      <c r="L21" s="309">
        <v>0</v>
      </c>
      <c r="M21" s="305">
        <f t="shared" si="2"/>
        <v>0</v>
      </c>
      <c r="N21" s="309">
        <v>0</v>
      </c>
    </row>
    <row r="22" spans="1:14">
      <c r="A22" s="31"/>
      <c r="B22" s="174"/>
      <c r="C22" s="177"/>
      <c r="D22" s="183"/>
      <c r="E22" s="171">
        <v>1</v>
      </c>
      <c r="F22" s="308">
        <v>0</v>
      </c>
      <c r="G22" s="308">
        <v>24</v>
      </c>
      <c r="H22" s="304">
        <f t="shared" si="0"/>
        <v>24</v>
      </c>
      <c r="I22" s="304">
        <v>3</v>
      </c>
      <c r="J22" s="304">
        <f t="shared" si="1"/>
        <v>27</v>
      </c>
      <c r="K22" s="309">
        <v>0</v>
      </c>
      <c r="L22" s="309">
        <v>0</v>
      </c>
      <c r="M22" s="305">
        <f t="shared" si="2"/>
        <v>0</v>
      </c>
      <c r="N22" s="309">
        <v>0</v>
      </c>
    </row>
    <row r="23" spans="1:14" ht="12.75" customHeight="1">
      <c r="A23" s="31"/>
      <c r="B23" s="507" t="s">
        <v>18</v>
      </c>
      <c r="C23" s="507"/>
      <c r="D23" s="507"/>
      <c r="E23" s="507"/>
      <c r="F23" s="304">
        <f t="shared" ref="F23:N23" si="3">SUM(F10:F22)</f>
        <v>149</v>
      </c>
      <c r="G23" s="304">
        <f t="shared" si="3"/>
        <v>71</v>
      </c>
      <c r="H23" s="304">
        <f t="shared" si="3"/>
        <v>220</v>
      </c>
      <c r="I23" s="306">
        <f t="shared" si="3"/>
        <v>3</v>
      </c>
      <c r="J23" s="306">
        <f t="shared" si="3"/>
        <v>223</v>
      </c>
      <c r="K23" s="304">
        <f t="shared" si="3"/>
        <v>77</v>
      </c>
      <c r="L23" s="304">
        <f t="shared" si="3"/>
        <v>2</v>
      </c>
      <c r="M23" s="304">
        <f t="shared" si="3"/>
        <v>79</v>
      </c>
      <c r="N23" s="304">
        <f t="shared" si="3"/>
        <v>3</v>
      </c>
    </row>
    <row r="24" spans="1:14">
      <c r="A24" s="31"/>
      <c r="B24" s="172"/>
      <c r="C24" s="172"/>
      <c r="D24" s="172"/>
      <c r="E24" s="171">
        <v>13</v>
      </c>
      <c r="F24" s="308">
        <v>244</v>
      </c>
      <c r="G24" s="308">
        <v>166</v>
      </c>
      <c r="H24" s="304">
        <f t="shared" ref="H24:H36" si="4">F24+G24</f>
        <v>410</v>
      </c>
      <c r="I24" s="304">
        <v>0</v>
      </c>
      <c r="J24" s="304">
        <f t="shared" ref="J24:J36" si="5">H24+I24</f>
        <v>410</v>
      </c>
      <c r="K24" s="309">
        <v>102</v>
      </c>
      <c r="L24" s="309">
        <v>30</v>
      </c>
      <c r="M24" s="305">
        <f t="shared" ref="M24:M36" si="6">K24+L24</f>
        <v>132</v>
      </c>
      <c r="N24" s="309">
        <v>44</v>
      </c>
    </row>
    <row r="25" spans="1:14">
      <c r="A25" s="31"/>
      <c r="B25" s="173"/>
      <c r="C25" s="173" t="s">
        <v>0</v>
      </c>
      <c r="D25" s="173"/>
      <c r="E25" s="171">
        <v>12</v>
      </c>
      <c r="F25" s="308">
        <v>0</v>
      </c>
      <c r="G25" s="308">
        <v>0</v>
      </c>
      <c r="H25" s="304">
        <f t="shared" si="4"/>
        <v>0</v>
      </c>
      <c r="I25" s="304">
        <v>0</v>
      </c>
      <c r="J25" s="304">
        <f t="shared" si="5"/>
        <v>0</v>
      </c>
      <c r="K25" s="308">
        <v>0</v>
      </c>
      <c r="L25" s="308">
        <v>0</v>
      </c>
      <c r="M25" s="305">
        <f t="shared" si="6"/>
        <v>0</v>
      </c>
      <c r="N25" s="308">
        <v>0</v>
      </c>
    </row>
    <row r="26" spans="1:14">
      <c r="A26" s="31"/>
      <c r="B26" s="173" t="s">
        <v>7</v>
      </c>
      <c r="C26" s="174"/>
      <c r="D26" s="173"/>
      <c r="E26" s="171">
        <v>11</v>
      </c>
      <c r="F26" s="308">
        <v>16</v>
      </c>
      <c r="G26" s="308">
        <v>0</v>
      </c>
      <c r="H26" s="304">
        <f t="shared" si="4"/>
        <v>16</v>
      </c>
      <c r="I26" s="304">
        <v>0</v>
      </c>
      <c r="J26" s="304">
        <f t="shared" si="5"/>
        <v>16</v>
      </c>
      <c r="K26" s="308">
        <v>0</v>
      </c>
      <c r="L26" s="308">
        <v>0</v>
      </c>
      <c r="M26" s="305">
        <f t="shared" si="6"/>
        <v>0</v>
      </c>
      <c r="N26" s="308">
        <v>0</v>
      </c>
    </row>
    <row r="27" spans="1:14">
      <c r="A27" s="31"/>
      <c r="B27" s="173" t="s">
        <v>8</v>
      </c>
      <c r="C27" s="172"/>
      <c r="D27" s="173" t="s">
        <v>26</v>
      </c>
      <c r="E27" s="171">
        <v>10</v>
      </c>
      <c r="F27" s="308">
        <v>7</v>
      </c>
      <c r="G27" s="308">
        <v>0</v>
      </c>
      <c r="H27" s="304">
        <f t="shared" si="4"/>
        <v>7</v>
      </c>
      <c r="I27" s="304">
        <v>0</v>
      </c>
      <c r="J27" s="304">
        <f t="shared" si="5"/>
        <v>7</v>
      </c>
      <c r="K27" s="308">
        <v>0</v>
      </c>
      <c r="L27" s="308">
        <v>0</v>
      </c>
      <c r="M27" s="305">
        <f t="shared" si="6"/>
        <v>0</v>
      </c>
      <c r="N27" s="308">
        <v>0</v>
      </c>
    </row>
    <row r="28" spans="1:14">
      <c r="A28" s="31"/>
      <c r="B28" s="173" t="s">
        <v>0</v>
      </c>
      <c r="C28" s="173"/>
      <c r="D28" s="173" t="s">
        <v>8</v>
      </c>
      <c r="E28" s="171">
        <v>9</v>
      </c>
      <c r="F28" s="308">
        <v>27</v>
      </c>
      <c r="G28" s="308">
        <v>0</v>
      </c>
      <c r="H28" s="304">
        <f t="shared" si="4"/>
        <v>27</v>
      </c>
      <c r="I28" s="304">
        <v>0</v>
      </c>
      <c r="J28" s="304">
        <f t="shared" si="5"/>
        <v>27</v>
      </c>
      <c r="K28" s="308">
        <v>0</v>
      </c>
      <c r="L28" s="308">
        <v>0</v>
      </c>
      <c r="M28" s="305">
        <f t="shared" si="6"/>
        <v>0</v>
      </c>
      <c r="N28" s="308">
        <v>0</v>
      </c>
    </row>
    <row r="29" spans="1:14">
      <c r="A29" s="31"/>
      <c r="B29" s="173" t="s">
        <v>2</v>
      </c>
      <c r="C29" s="173" t="s">
        <v>5</v>
      </c>
      <c r="D29" s="173" t="s">
        <v>27</v>
      </c>
      <c r="E29" s="171">
        <v>8</v>
      </c>
      <c r="F29" s="308">
        <v>5</v>
      </c>
      <c r="G29" s="308">
        <v>0</v>
      </c>
      <c r="H29" s="304">
        <f t="shared" si="4"/>
        <v>5</v>
      </c>
      <c r="I29" s="304">
        <v>0</v>
      </c>
      <c r="J29" s="304">
        <f t="shared" si="5"/>
        <v>5</v>
      </c>
      <c r="K29" s="308">
        <v>0</v>
      </c>
      <c r="L29" s="308">
        <v>0</v>
      </c>
      <c r="M29" s="305">
        <f t="shared" si="6"/>
        <v>0</v>
      </c>
      <c r="N29" s="308">
        <v>0</v>
      </c>
    </row>
    <row r="30" spans="1:14">
      <c r="A30" s="31"/>
      <c r="B30" s="173" t="s">
        <v>4</v>
      </c>
      <c r="C30" s="173"/>
      <c r="D30" s="173" t="s">
        <v>4</v>
      </c>
      <c r="E30" s="171">
        <v>7</v>
      </c>
      <c r="F30" s="308">
        <v>4</v>
      </c>
      <c r="G30" s="308">
        <v>0</v>
      </c>
      <c r="H30" s="304">
        <f t="shared" si="4"/>
        <v>4</v>
      </c>
      <c r="I30" s="304">
        <v>0</v>
      </c>
      <c r="J30" s="304">
        <f t="shared" si="5"/>
        <v>4</v>
      </c>
      <c r="K30" s="308">
        <v>0</v>
      </c>
      <c r="L30" s="308">
        <v>0</v>
      </c>
      <c r="M30" s="305">
        <f t="shared" si="6"/>
        <v>0</v>
      </c>
      <c r="N30" s="308">
        <v>0</v>
      </c>
    </row>
    <row r="31" spans="1:14">
      <c r="A31" s="31"/>
      <c r="B31" s="173" t="s">
        <v>0</v>
      </c>
      <c r="C31" s="174"/>
      <c r="D31" s="173" t="s">
        <v>9</v>
      </c>
      <c r="E31" s="171">
        <v>6</v>
      </c>
      <c r="F31" s="308">
        <v>1</v>
      </c>
      <c r="G31" s="308">
        <v>0</v>
      </c>
      <c r="H31" s="304">
        <f t="shared" si="4"/>
        <v>1</v>
      </c>
      <c r="I31" s="304">
        <v>0</v>
      </c>
      <c r="J31" s="304">
        <f t="shared" si="5"/>
        <v>1</v>
      </c>
      <c r="K31" s="308">
        <v>0</v>
      </c>
      <c r="L31" s="308">
        <v>0</v>
      </c>
      <c r="M31" s="305">
        <f t="shared" si="6"/>
        <v>0</v>
      </c>
      <c r="N31" s="308">
        <v>0</v>
      </c>
    </row>
    <row r="32" spans="1:14">
      <c r="A32" s="31"/>
      <c r="B32" s="173" t="s">
        <v>9</v>
      </c>
      <c r="C32" s="172"/>
      <c r="D32" s="173"/>
      <c r="E32" s="171">
        <v>5</v>
      </c>
      <c r="F32" s="308">
        <v>2</v>
      </c>
      <c r="G32" s="308">
        <v>0</v>
      </c>
      <c r="H32" s="304">
        <f t="shared" si="4"/>
        <v>2</v>
      </c>
      <c r="I32" s="304">
        <v>0</v>
      </c>
      <c r="J32" s="304">
        <f t="shared" si="5"/>
        <v>2</v>
      </c>
      <c r="K32" s="308">
        <v>0</v>
      </c>
      <c r="L32" s="308">
        <v>0</v>
      </c>
      <c r="M32" s="305">
        <f t="shared" si="6"/>
        <v>0</v>
      </c>
      <c r="N32" s="308">
        <v>0</v>
      </c>
    </row>
    <row r="33" spans="1:14">
      <c r="A33" s="31"/>
      <c r="B33" s="173"/>
      <c r="C33" s="173"/>
      <c r="D33" s="173"/>
      <c r="E33" s="171">
        <v>4</v>
      </c>
      <c r="F33" s="308">
        <v>9</v>
      </c>
      <c r="G33" s="308">
        <v>0</v>
      </c>
      <c r="H33" s="304">
        <f t="shared" si="4"/>
        <v>9</v>
      </c>
      <c r="I33" s="304">
        <v>0</v>
      </c>
      <c r="J33" s="304">
        <f t="shared" si="5"/>
        <v>9</v>
      </c>
      <c r="K33" s="308">
        <v>0</v>
      </c>
      <c r="L33" s="308">
        <v>0</v>
      </c>
      <c r="M33" s="305">
        <f t="shared" si="6"/>
        <v>0</v>
      </c>
      <c r="N33" s="308">
        <v>0</v>
      </c>
    </row>
    <row r="34" spans="1:14">
      <c r="A34" s="31"/>
      <c r="B34" s="173"/>
      <c r="C34" s="173" t="s">
        <v>1</v>
      </c>
      <c r="D34" s="173"/>
      <c r="E34" s="171">
        <v>3</v>
      </c>
      <c r="F34" s="308">
        <v>0</v>
      </c>
      <c r="G34" s="308">
        <v>13</v>
      </c>
      <c r="H34" s="304">
        <f t="shared" si="4"/>
        <v>13</v>
      </c>
      <c r="I34" s="304">
        <v>0</v>
      </c>
      <c r="J34" s="304">
        <f t="shared" si="5"/>
        <v>13</v>
      </c>
      <c r="K34" s="309">
        <v>0</v>
      </c>
      <c r="L34" s="309">
        <v>0</v>
      </c>
      <c r="M34" s="305">
        <f t="shared" si="6"/>
        <v>0</v>
      </c>
      <c r="N34" s="309">
        <v>0</v>
      </c>
    </row>
    <row r="35" spans="1:14">
      <c r="A35" s="31"/>
      <c r="B35" s="173"/>
      <c r="C35" s="173"/>
      <c r="D35" s="173"/>
      <c r="E35" s="171">
        <v>2</v>
      </c>
      <c r="F35" s="308">
        <v>0</v>
      </c>
      <c r="G35" s="308">
        <v>26</v>
      </c>
      <c r="H35" s="304">
        <f t="shared" si="4"/>
        <v>26</v>
      </c>
      <c r="I35" s="304">
        <v>0</v>
      </c>
      <c r="J35" s="304">
        <f t="shared" si="5"/>
        <v>26</v>
      </c>
      <c r="K35" s="309">
        <v>0</v>
      </c>
      <c r="L35" s="309">
        <v>0</v>
      </c>
      <c r="M35" s="305">
        <f t="shared" si="6"/>
        <v>0</v>
      </c>
      <c r="N35" s="309">
        <v>0</v>
      </c>
    </row>
    <row r="36" spans="1:14">
      <c r="A36" s="31"/>
      <c r="B36" s="174"/>
      <c r="C36" s="174"/>
      <c r="D36" s="174"/>
      <c r="E36" s="171">
        <v>1</v>
      </c>
      <c r="F36" s="308">
        <v>0</v>
      </c>
      <c r="G36" s="308">
        <v>12</v>
      </c>
      <c r="H36" s="304">
        <f t="shared" si="4"/>
        <v>12</v>
      </c>
      <c r="I36" s="304">
        <v>36</v>
      </c>
      <c r="J36" s="304">
        <f t="shared" si="5"/>
        <v>48</v>
      </c>
      <c r="K36" s="309">
        <v>0</v>
      </c>
      <c r="L36" s="309">
        <v>0</v>
      </c>
      <c r="M36" s="305">
        <f t="shared" si="6"/>
        <v>0</v>
      </c>
      <c r="N36" s="309">
        <v>0</v>
      </c>
    </row>
    <row r="37" spans="1:14" ht="12.75" customHeight="1">
      <c r="A37" s="31"/>
      <c r="B37" s="507" t="s">
        <v>19</v>
      </c>
      <c r="C37" s="507"/>
      <c r="D37" s="507"/>
      <c r="E37" s="507"/>
      <c r="F37" s="304">
        <f t="shared" ref="F37:N37" si="7">SUM(F24:F36)</f>
        <v>315</v>
      </c>
      <c r="G37" s="304">
        <f t="shared" si="7"/>
        <v>217</v>
      </c>
      <c r="H37" s="304">
        <f t="shared" si="7"/>
        <v>532</v>
      </c>
      <c r="I37" s="304">
        <f t="shared" si="7"/>
        <v>36</v>
      </c>
      <c r="J37" s="304">
        <f t="shared" si="7"/>
        <v>568</v>
      </c>
      <c r="K37" s="304">
        <f t="shared" si="7"/>
        <v>102</v>
      </c>
      <c r="L37" s="304">
        <f t="shared" si="7"/>
        <v>30</v>
      </c>
      <c r="M37" s="304">
        <f t="shared" si="7"/>
        <v>132</v>
      </c>
      <c r="N37" s="304">
        <f t="shared" si="7"/>
        <v>44</v>
      </c>
    </row>
    <row r="38" spans="1:14">
      <c r="A38" s="31"/>
      <c r="B38" s="172"/>
      <c r="C38" s="172"/>
      <c r="D38" s="169"/>
      <c r="E38" s="171">
        <v>13</v>
      </c>
      <c r="F38" s="308">
        <v>0</v>
      </c>
      <c r="G38" s="308">
        <v>2</v>
      </c>
      <c r="H38" s="304">
        <f t="shared" ref="H38:H50" si="8">F38+G38</f>
        <v>2</v>
      </c>
      <c r="I38" s="304">
        <v>0</v>
      </c>
      <c r="J38" s="304">
        <f t="shared" ref="J38:J50" si="9">H38+I38</f>
        <v>2</v>
      </c>
      <c r="K38" s="309">
        <v>3</v>
      </c>
      <c r="L38" s="309">
        <v>1</v>
      </c>
      <c r="M38" s="305">
        <f t="shared" ref="M38:M50" si="10">K38+L38</f>
        <v>4</v>
      </c>
      <c r="N38" s="309">
        <v>1</v>
      </c>
    </row>
    <row r="39" spans="1:14">
      <c r="A39" s="31"/>
      <c r="B39" s="173" t="s">
        <v>1</v>
      </c>
      <c r="C39" s="173" t="s">
        <v>0</v>
      </c>
      <c r="D39" s="169" t="s">
        <v>21</v>
      </c>
      <c r="E39" s="171">
        <v>12</v>
      </c>
      <c r="F39" s="308">
        <v>0</v>
      </c>
      <c r="G39" s="308">
        <v>0</v>
      </c>
      <c r="H39" s="304">
        <f t="shared" si="8"/>
        <v>0</v>
      </c>
      <c r="I39" s="304">
        <v>0</v>
      </c>
      <c r="J39" s="304">
        <f t="shared" si="9"/>
        <v>0</v>
      </c>
      <c r="K39" s="308">
        <v>0</v>
      </c>
      <c r="L39" s="308">
        <v>0</v>
      </c>
      <c r="M39" s="305">
        <f t="shared" si="10"/>
        <v>0</v>
      </c>
      <c r="N39" s="308">
        <v>0</v>
      </c>
    </row>
    <row r="40" spans="1:14">
      <c r="A40" s="31"/>
      <c r="B40" s="173" t="s">
        <v>10</v>
      </c>
      <c r="C40" s="174"/>
      <c r="D40" s="169" t="s">
        <v>10</v>
      </c>
      <c r="E40" s="171">
        <v>11</v>
      </c>
      <c r="F40" s="308">
        <v>0</v>
      </c>
      <c r="G40" s="308">
        <v>0</v>
      </c>
      <c r="H40" s="304">
        <f t="shared" si="8"/>
        <v>0</v>
      </c>
      <c r="I40" s="304">
        <v>0</v>
      </c>
      <c r="J40" s="304">
        <f t="shared" si="9"/>
        <v>0</v>
      </c>
      <c r="K40" s="308">
        <v>0</v>
      </c>
      <c r="L40" s="308">
        <v>0</v>
      </c>
      <c r="M40" s="305">
        <f t="shared" si="10"/>
        <v>0</v>
      </c>
      <c r="N40" s="308">
        <v>0</v>
      </c>
    </row>
    <row r="41" spans="1:14">
      <c r="A41" s="31"/>
      <c r="B41" s="173" t="s">
        <v>11</v>
      </c>
      <c r="C41" s="172"/>
      <c r="D41" s="169" t="s">
        <v>2</v>
      </c>
      <c r="E41" s="171">
        <v>10</v>
      </c>
      <c r="F41" s="308">
        <v>0</v>
      </c>
      <c r="G41" s="308">
        <v>0</v>
      </c>
      <c r="H41" s="304">
        <f t="shared" si="8"/>
        <v>0</v>
      </c>
      <c r="I41" s="304">
        <v>0</v>
      </c>
      <c r="J41" s="304">
        <f t="shared" si="9"/>
        <v>0</v>
      </c>
      <c r="K41" s="308">
        <v>0</v>
      </c>
      <c r="L41" s="308">
        <v>0</v>
      </c>
      <c r="M41" s="305">
        <f t="shared" si="10"/>
        <v>0</v>
      </c>
      <c r="N41" s="308">
        <v>0</v>
      </c>
    </row>
    <row r="42" spans="1:14">
      <c r="A42" s="31"/>
      <c r="B42" s="173" t="s">
        <v>4</v>
      </c>
      <c r="C42" s="173"/>
      <c r="D42" s="169" t="s">
        <v>27</v>
      </c>
      <c r="E42" s="171">
        <v>9</v>
      </c>
      <c r="F42" s="308">
        <v>0</v>
      </c>
      <c r="G42" s="308">
        <v>0</v>
      </c>
      <c r="H42" s="304">
        <f t="shared" si="8"/>
        <v>0</v>
      </c>
      <c r="I42" s="304">
        <v>0</v>
      </c>
      <c r="J42" s="304">
        <f t="shared" si="9"/>
        <v>0</v>
      </c>
      <c r="K42" s="308">
        <v>0</v>
      </c>
      <c r="L42" s="308">
        <v>0</v>
      </c>
      <c r="M42" s="305">
        <f t="shared" si="10"/>
        <v>0</v>
      </c>
      <c r="N42" s="308">
        <v>0</v>
      </c>
    </row>
    <row r="43" spans="1:14">
      <c r="A43" s="31"/>
      <c r="B43" s="173" t="s">
        <v>3</v>
      </c>
      <c r="C43" s="173" t="s">
        <v>5</v>
      </c>
      <c r="D43" s="169" t="s">
        <v>1</v>
      </c>
      <c r="E43" s="171">
        <v>8</v>
      </c>
      <c r="F43" s="308">
        <v>0</v>
      </c>
      <c r="G43" s="308">
        <v>0</v>
      </c>
      <c r="H43" s="304">
        <f t="shared" si="8"/>
        <v>0</v>
      </c>
      <c r="I43" s="304">
        <v>0</v>
      </c>
      <c r="J43" s="304">
        <f t="shared" si="9"/>
        <v>0</v>
      </c>
      <c r="K43" s="308">
        <v>0</v>
      </c>
      <c r="L43" s="308">
        <v>0</v>
      </c>
      <c r="M43" s="305">
        <f t="shared" si="10"/>
        <v>0</v>
      </c>
      <c r="N43" s="308">
        <v>0</v>
      </c>
    </row>
    <row r="44" spans="1:14">
      <c r="A44" s="31"/>
      <c r="B44" s="173" t="s">
        <v>4</v>
      </c>
      <c r="C44" s="173"/>
      <c r="D44" s="169" t="s">
        <v>26</v>
      </c>
      <c r="E44" s="171">
        <v>7</v>
      </c>
      <c r="F44" s="308">
        <v>0</v>
      </c>
      <c r="G44" s="308">
        <v>0</v>
      </c>
      <c r="H44" s="304">
        <f t="shared" si="8"/>
        <v>0</v>
      </c>
      <c r="I44" s="304">
        <v>0</v>
      </c>
      <c r="J44" s="304">
        <f t="shared" si="9"/>
        <v>0</v>
      </c>
      <c r="K44" s="308">
        <v>0</v>
      </c>
      <c r="L44" s="308">
        <v>0</v>
      </c>
      <c r="M44" s="305">
        <f t="shared" si="10"/>
        <v>0</v>
      </c>
      <c r="N44" s="308">
        <v>0</v>
      </c>
    </row>
    <row r="45" spans="1:14">
      <c r="A45" s="31"/>
      <c r="B45" s="173" t="s">
        <v>1</v>
      </c>
      <c r="C45" s="174"/>
      <c r="D45" s="169" t="s">
        <v>22</v>
      </c>
      <c r="E45" s="171">
        <v>6</v>
      </c>
      <c r="F45" s="308">
        <v>0</v>
      </c>
      <c r="G45" s="308">
        <v>0</v>
      </c>
      <c r="H45" s="304">
        <f t="shared" si="8"/>
        <v>0</v>
      </c>
      <c r="I45" s="304">
        <v>0</v>
      </c>
      <c r="J45" s="304">
        <f t="shared" si="9"/>
        <v>0</v>
      </c>
      <c r="K45" s="308">
        <v>0</v>
      </c>
      <c r="L45" s="308">
        <v>0</v>
      </c>
      <c r="M45" s="305">
        <f t="shared" si="10"/>
        <v>0</v>
      </c>
      <c r="N45" s="308">
        <v>0</v>
      </c>
    </row>
    <row r="46" spans="1:14">
      <c r="A46" s="31"/>
      <c r="B46" s="173" t="s">
        <v>12</v>
      </c>
      <c r="C46" s="172"/>
      <c r="D46" s="169" t="s">
        <v>2</v>
      </c>
      <c r="E46" s="171">
        <v>5</v>
      </c>
      <c r="F46" s="308">
        <v>0</v>
      </c>
      <c r="G46" s="308">
        <v>0</v>
      </c>
      <c r="H46" s="304">
        <f t="shared" si="8"/>
        <v>0</v>
      </c>
      <c r="I46" s="304">
        <v>0</v>
      </c>
      <c r="J46" s="304">
        <f t="shared" si="9"/>
        <v>0</v>
      </c>
      <c r="K46" s="308">
        <v>0</v>
      </c>
      <c r="L46" s="308">
        <v>0</v>
      </c>
      <c r="M46" s="305">
        <f t="shared" si="10"/>
        <v>0</v>
      </c>
      <c r="N46" s="308">
        <v>0</v>
      </c>
    </row>
    <row r="47" spans="1:14">
      <c r="A47" s="31"/>
      <c r="B47" s="173"/>
      <c r="C47" s="173"/>
      <c r="D47" s="169" t="s">
        <v>7</v>
      </c>
      <c r="E47" s="171">
        <v>4</v>
      </c>
      <c r="F47" s="308">
        <v>0</v>
      </c>
      <c r="G47" s="308">
        <v>0</v>
      </c>
      <c r="H47" s="304">
        <f t="shared" si="8"/>
        <v>0</v>
      </c>
      <c r="I47" s="304">
        <v>0</v>
      </c>
      <c r="J47" s="304">
        <f t="shared" si="9"/>
        <v>0</v>
      </c>
      <c r="K47" s="308">
        <v>0</v>
      </c>
      <c r="L47" s="308">
        <v>0</v>
      </c>
      <c r="M47" s="305">
        <f t="shared" si="10"/>
        <v>0</v>
      </c>
      <c r="N47" s="308">
        <v>0</v>
      </c>
    </row>
    <row r="48" spans="1:14">
      <c r="A48" s="31"/>
      <c r="B48" s="173"/>
      <c r="C48" s="173" t="s">
        <v>1</v>
      </c>
      <c r="D48" s="169" t="s">
        <v>1</v>
      </c>
      <c r="E48" s="171">
        <v>3</v>
      </c>
      <c r="F48" s="308">
        <v>0</v>
      </c>
      <c r="G48" s="308">
        <v>0</v>
      </c>
      <c r="H48" s="304">
        <f t="shared" si="8"/>
        <v>0</v>
      </c>
      <c r="I48" s="304">
        <v>0</v>
      </c>
      <c r="J48" s="304">
        <f t="shared" si="9"/>
        <v>0</v>
      </c>
      <c r="K48" s="309">
        <v>0</v>
      </c>
      <c r="L48" s="309">
        <v>0</v>
      </c>
      <c r="M48" s="305">
        <f t="shared" si="10"/>
        <v>0</v>
      </c>
      <c r="N48" s="309">
        <v>0</v>
      </c>
    </row>
    <row r="49" spans="1:14">
      <c r="A49" s="31"/>
      <c r="B49" s="173"/>
      <c r="C49" s="173"/>
      <c r="D49" s="169" t="s">
        <v>3</v>
      </c>
      <c r="E49" s="171">
        <v>2</v>
      </c>
      <c r="F49" s="308">
        <v>0</v>
      </c>
      <c r="G49" s="308">
        <v>0</v>
      </c>
      <c r="H49" s="304">
        <f t="shared" si="8"/>
        <v>0</v>
      </c>
      <c r="I49" s="304">
        <v>0</v>
      </c>
      <c r="J49" s="304">
        <f t="shared" si="9"/>
        <v>0</v>
      </c>
      <c r="K49" s="309">
        <v>0</v>
      </c>
      <c r="L49" s="309">
        <v>0</v>
      </c>
      <c r="M49" s="305">
        <f t="shared" si="10"/>
        <v>0</v>
      </c>
      <c r="N49" s="309">
        <v>0</v>
      </c>
    </row>
    <row r="50" spans="1:14">
      <c r="A50" s="31"/>
      <c r="B50" s="173"/>
      <c r="C50" s="173"/>
      <c r="D50" s="169"/>
      <c r="E50" s="172">
        <v>1</v>
      </c>
      <c r="F50" s="308">
        <v>0</v>
      </c>
      <c r="G50" s="308">
        <v>0</v>
      </c>
      <c r="H50" s="304">
        <f t="shared" si="8"/>
        <v>0</v>
      </c>
      <c r="I50" s="304">
        <v>0</v>
      </c>
      <c r="J50" s="304">
        <f t="shared" si="9"/>
        <v>0</v>
      </c>
      <c r="K50" s="309">
        <v>0</v>
      </c>
      <c r="L50" s="309">
        <v>0</v>
      </c>
      <c r="M50" s="305">
        <f t="shared" si="10"/>
        <v>0</v>
      </c>
      <c r="N50" s="309">
        <v>0</v>
      </c>
    </row>
    <row r="51" spans="1:14" ht="12.75" customHeight="1">
      <c r="B51" s="508" t="s">
        <v>20</v>
      </c>
      <c r="C51" s="509"/>
      <c r="D51" s="509"/>
      <c r="E51" s="510"/>
      <c r="F51" s="304">
        <f t="shared" ref="F51:N51" si="11">SUM(F38:F50)</f>
        <v>0</v>
      </c>
      <c r="G51" s="304">
        <f t="shared" si="11"/>
        <v>2</v>
      </c>
      <c r="H51" s="304">
        <f t="shared" si="11"/>
        <v>2</v>
      </c>
      <c r="I51" s="304">
        <f t="shared" si="11"/>
        <v>0</v>
      </c>
      <c r="J51" s="304">
        <f t="shared" si="11"/>
        <v>2</v>
      </c>
      <c r="K51" s="304">
        <f t="shared" si="11"/>
        <v>3</v>
      </c>
      <c r="L51" s="304">
        <f t="shared" si="11"/>
        <v>1</v>
      </c>
      <c r="M51" s="304">
        <f t="shared" si="11"/>
        <v>4</v>
      </c>
      <c r="N51" s="304">
        <f t="shared" si="11"/>
        <v>1</v>
      </c>
    </row>
    <row r="52" spans="1:14">
      <c r="B52" s="508" t="s">
        <v>37</v>
      </c>
      <c r="C52" s="509"/>
      <c r="D52" s="509"/>
      <c r="E52" s="510"/>
      <c r="F52" s="304">
        <v>0</v>
      </c>
      <c r="G52" s="304">
        <v>0</v>
      </c>
      <c r="H52" s="304">
        <v>0</v>
      </c>
      <c r="I52" s="304">
        <v>0</v>
      </c>
      <c r="J52" s="304">
        <v>0</v>
      </c>
      <c r="K52" s="304">
        <v>0</v>
      </c>
      <c r="L52" s="304">
        <v>0</v>
      </c>
      <c r="M52" s="304">
        <f>SUM(K52:L52)</f>
        <v>0</v>
      </c>
      <c r="N52" s="304">
        <v>0</v>
      </c>
    </row>
    <row r="53" spans="1:14" ht="12.75" customHeight="1">
      <c r="B53" s="503" t="s">
        <v>40</v>
      </c>
      <c r="C53" s="503"/>
      <c r="D53" s="503"/>
      <c r="E53" s="503"/>
      <c r="F53" s="307">
        <f t="shared" ref="F53:N53" si="12">+F23+F37+F51+F52</f>
        <v>464</v>
      </c>
      <c r="G53" s="307">
        <f t="shared" si="12"/>
        <v>290</v>
      </c>
      <c r="H53" s="307">
        <f t="shared" si="12"/>
        <v>754</v>
      </c>
      <c r="I53" s="307">
        <f t="shared" si="12"/>
        <v>39</v>
      </c>
      <c r="J53" s="307">
        <f t="shared" si="12"/>
        <v>793</v>
      </c>
      <c r="K53" s="307">
        <f t="shared" si="12"/>
        <v>182</v>
      </c>
      <c r="L53" s="307">
        <f t="shared" si="12"/>
        <v>33</v>
      </c>
      <c r="M53" s="307">
        <f t="shared" si="12"/>
        <v>215</v>
      </c>
      <c r="N53" s="307">
        <f t="shared" si="12"/>
        <v>48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52" formulaRange="1"/>
    <ignoredError sqref="H37:N37 H23:N2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customHeight="1">
      <c r="B2" s="27" t="s">
        <v>46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75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12" t="s">
        <v>41</v>
      </c>
      <c r="C7" s="512"/>
      <c r="D7" s="512"/>
      <c r="E7" s="512"/>
      <c r="F7" s="505" t="s">
        <v>35</v>
      </c>
      <c r="G7" s="505"/>
      <c r="H7" s="505"/>
      <c r="I7" s="505"/>
      <c r="J7" s="505"/>
      <c r="K7" s="505" t="s">
        <v>28</v>
      </c>
      <c r="L7" s="505"/>
      <c r="M7" s="505"/>
      <c r="N7" s="505"/>
    </row>
    <row r="8" spans="1:14" ht="12.75" customHeight="1">
      <c r="B8" s="512"/>
      <c r="C8" s="512"/>
      <c r="D8" s="512"/>
      <c r="E8" s="512"/>
      <c r="F8" s="505" t="s">
        <v>13</v>
      </c>
      <c r="G8" s="505"/>
      <c r="H8" s="505"/>
      <c r="I8" s="505" t="s">
        <v>14</v>
      </c>
      <c r="J8" s="505" t="s">
        <v>15</v>
      </c>
      <c r="K8" s="505" t="s">
        <v>30</v>
      </c>
      <c r="L8" s="505" t="s">
        <v>31</v>
      </c>
      <c r="M8" s="505" t="s">
        <v>15</v>
      </c>
      <c r="N8" s="505" t="s">
        <v>29</v>
      </c>
    </row>
    <row r="9" spans="1:14" ht="24">
      <c r="B9" s="512"/>
      <c r="C9" s="512"/>
      <c r="D9" s="512"/>
      <c r="E9" s="512"/>
      <c r="F9" s="184" t="s">
        <v>16</v>
      </c>
      <c r="G9" s="184" t="s">
        <v>17</v>
      </c>
      <c r="H9" s="184" t="s">
        <v>23</v>
      </c>
      <c r="I9" s="506"/>
      <c r="J9" s="506"/>
      <c r="K9" s="506"/>
      <c r="L9" s="506"/>
      <c r="M9" s="506"/>
      <c r="N9" s="506"/>
    </row>
    <row r="10" spans="1:14">
      <c r="A10" s="170"/>
      <c r="B10" s="185"/>
      <c r="C10" s="186"/>
      <c r="D10" s="199"/>
      <c r="E10" s="198">
        <v>13</v>
      </c>
      <c r="F10" s="272">
        <v>582</v>
      </c>
      <c r="G10" s="272">
        <v>0</v>
      </c>
      <c r="H10" s="272">
        <f t="shared" ref="H10:H22" si="0">F10+G10</f>
        <v>582</v>
      </c>
      <c r="I10" s="272">
        <v>0</v>
      </c>
      <c r="J10" s="272">
        <f t="shared" ref="J10:J22" si="1">H10+I10</f>
        <v>582</v>
      </c>
      <c r="K10" s="273">
        <v>409</v>
      </c>
      <c r="L10" s="273">
        <v>40</v>
      </c>
      <c r="M10" s="273">
        <f t="shared" ref="M10:M22" si="2">K10+L10</f>
        <v>449</v>
      </c>
      <c r="N10" s="273">
        <v>48</v>
      </c>
    </row>
    <row r="11" spans="1:14" ht="14.25" customHeight="1">
      <c r="A11" s="170"/>
      <c r="B11" s="189" t="s">
        <v>1</v>
      </c>
      <c r="C11" s="190" t="s">
        <v>0</v>
      </c>
      <c r="D11" s="187"/>
      <c r="E11" s="198">
        <v>12</v>
      </c>
      <c r="F11" s="272">
        <v>19</v>
      </c>
      <c r="G11" s="272">
        <v>0</v>
      </c>
      <c r="H11" s="272">
        <f t="shared" si="0"/>
        <v>19</v>
      </c>
      <c r="I11" s="272">
        <v>0</v>
      </c>
      <c r="J11" s="272">
        <f t="shared" si="1"/>
        <v>19</v>
      </c>
      <c r="K11" s="273">
        <v>3</v>
      </c>
      <c r="L11" s="273">
        <v>0</v>
      </c>
      <c r="M11" s="273">
        <f t="shared" si="2"/>
        <v>3</v>
      </c>
      <c r="N11" s="273">
        <v>0</v>
      </c>
    </row>
    <row r="12" spans="1:14" ht="14.25" customHeight="1">
      <c r="A12" s="170"/>
      <c r="B12" s="189" t="s">
        <v>2</v>
      </c>
      <c r="C12" s="191"/>
      <c r="D12" s="192" t="s">
        <v>6</v>
      </c>
      <c r="E12" s="198">
        <v>11</v>
      </c>
      <c r="F12" s="272">
        <v>94</v>
      </c>
      <c r="G12" s="272">
        <v>0</v>
      </c>
      <c r="H12" s="272">
        <f t="shared" si="0"/>
        <v>94</v>
      </c>
      <c r="I12" s="272">
        <v>0</v>
      </c>
      <c r="J12" s="272">
        <f t="shared" si="1"/>
        <v>94</v>
      </c>
      <c r="K12" s="273">
        <v>1</v>
      </c>
      <c r="L12" s="273">
        <v>0</v>
      </c>
      <c r="M12" s="273">
        <f t="shared" si="2"/>
        <v>1</v>
      </c>
      <c r="N12" s="273">
        <v>0</v>
      </c>
    </row>
    <row r="13" spans="1:14">
      <c r="A13" s="170"/>
      <c r="B13" s="189" t="s">
        <v>1</v>
      </c>
      <c r="C13" s="190"/>
      <c r="D13" s="192" t="s">
        <v>10</v>
      </c>
      <c r="E13" s="198">
        <v>10</v>
      </c>
      <c r="F13" s="272">
        <v>24</v>
      </c>
      <c r="G13" s="272">
        <v>0</v>
      </c>
      <c r="H13" s="272">
        <f t="shared" si="0"/>
        <v>24</v>
      </c>
      <c r="I13" s="272">
        <v>0</v>
      </c>
      <c r="J13" s="272">
        <f t="shared" si="1"/>
        <v>24</v>
      </c>
      <c r="K13" s="273">
        <v>3</v>
      </c>
      <c r="L13" s="273">
        <v>0</v>
      </c>
      <c r="M13" s="273">
        <f t="shared" si="2"/>
        <v>3</v>
      </c>
      <c r="N13" s="273">
        <v>0</v>
      </c>
    </row>
    <row r="14" spans="1:14" ht="14.25" customHeight="1">
      <c r="A14" s="170"/>
      <c r="B14" s="189" t="s">
        <v>3</v>
      </c>
      <c r="C14" s="190"/>
      <c r="D14" s="192" t="s">
        <v>25</v>
      </c>
      <c r="E14" s="198">
        <v>9</v>
      </c>
      <c r="F14" s="272">
        <v>26</v>
      </c>
      <c r="G14" s="272">
        <v>0</v>
      </c>
      <c r="H14" s="272">
        <f t="shared" si="0"/>
        <v>26</v>
      </c>
      <c r="I14" s="272">
        <v>0</v>
      </c>
      <c r="J14" s="272">
        <f t="shared" si="1"/>
        <v>26</v>
      </c>
      <c r="K14" s="273">
        <v>0</v>
      </c>
      <c r="L14" s="273">
        <v>0</v>
      </c>
      <c r="M14" s="273">
        <f t="shared" si="2"/>
        <v>0</v>
      </c>
      <c r="N14" s="273">
        <v>0</v>
      </c>
    </row>
    <row r="15" spans="1:14">
      <c r="A15" s="170"/>
      <c r="B15" s="189" t="s">
        <v>4</v>
      </c>
      <c r="C15" s="190" t="s">
        <v>5</v>
      </c>
      <c r="D15" s="192" t="s">
        <v>22</v>
      </c>
      <c r="E15" s="198">
        <v>8</v>
      </c>
      <c r="F15" s="272">
        <v>12</v>
      </c>
      <c r="G15" s="272">
        <v>0</v>
      </c>
      <c r="H15" s="272">
        <f t="shared" si="0"/>
        <v>12</v>
      </c>
      <c r="I15" s="272">
        <v>0</v>
      </c>
      <c r="J15" s="272">
        <f t="shared" si="1"/>
        <v>12</v>
      </c>
      <c r="K15" s="273">
        <v>1</v>
      </c>
      <c r="L15" s="273">
        <v>0</v>
      </c>
      <c r="M15" s="273">
        <f t="shared" si="2"/>
        <v>1</v>
      </c>
      <c r="N15" s="273">
        <v>0</v>
      </c>
    </row>
    <row r="16" spans="1:14">
      <c r="A16" s="170"/>
      <c r="B16" s="189" t="s">
        <v>6</v>
      </c>
      <c r="C16" s="190"/>
      <c r="D16" s="192" t="s">
        <v>12</v>
      </c>
      <c r="E16" s="198">
        <v>7</v>
      </c>
      <c r="F16" s="272">
        <v>74</v>
      </c>
      <c r="G16" s="272">
        <v>0</v>
      </c>
      <c r="H16" s="272">
        <f t="shared" si="0"/>
        <v>74</v>
      </c>
      <c r="I16" s="272">
        <v>0</v>
      </c>
      <c r="J16" s="272">
        <f t="shared" si="1"/>
        <v>74</v>
      </c>
      <c r="K16" s="273">
        <v>2</v>
      </c>
      <c r="L16" s="273">
        <v>0</v>
      </c>
      <c r="M16" s="273">
        <f t="shared" si="2"/>
        <v>2</v>
      </c>
      <c r="N16" s="273">
        <v>0</v>
      </c>
    </row>
    <row r="17" spans="1:14">
      <c r="A17" s="170"/>
      <c r="B17" s="189" t="s">
        <v>7</v>
      </c>
      <c r="C17" s="191"/>
      <c r="D17" s="192" t="s">
        <v>4</v>
      </c>
      <c r="E17" s="198">
        <v>6</v>
      </c>
      <c r="F17" s="272">
        <v>45</v>
      </c>
      <c r="G17" s="272">
        <v>0</v>
      </c>
      <c r="H17" s="272">
        <f t="shared" si="0"/>
        <v>45</v>
      </c>
      <c r="I17" s="272">
        <v>0</v>
      </c>
      <c r="J17" s="272">
        <f t="shared" si="1"/>
        <v>45</v>
      </c>
      <c r="K17" s="273">
        <v>0</v>
      </c>
      <c r="L17" s="273">
        <v>0</v>
      </c>
      <c r="M17" s="273">
        <f t="shared" si="2"/>
        <v>0</v>
      </c>
      <c r="N17" s="273">
        <v>0</v>
      </c>
    </row>
    <row r="18" spans="1:14">
      <c r="A18" s="170"/>
      <c r="B18" s="189" t="s">
        <v>1</v>
      </c>
      <c r="C18" s="190"/>
      <c r="D18" s="192" t="s">
        <v>9</v>
      </c>
      <c r="E18" s="198">
        <v>5</v>
      </c>
      <c r="F18" s="272">
        <v>81</v>
      </c>
      <c r="G18" s="272">
        <v>0</v>
      </c>
      <c r="H18" s="272">
        <f t="shared" si="0"/>
        <v>81</v>
      </c>
      <c r="I18" s="272">
        <v>0</v>
      </c>
      <c r="J18" s="272">
        <f t="shared" si="1"/>
        <v>81</v>
      </c>
      <c r="K18" s="273">
        <v>2</v>
      </c>
      <c r="L18" s="273">
        <v>0</v>
      </c>
      <c r="M18" s="273">
        <f t="shared" si="2"/>
        <v>2</v>
      </c>
      <c r="N18" s="273">
        <v>0</v>
      </c>
    </row>
    <row r="19" spans="1:14">
      <c r="A19" s="170"/>
      <c r="B19" s="189"/>
      <c r="C19" s="190"/>
      <c r="D19" s="192" t="s">
        <v>12</v>
      </c>
      <c r="E19" s="198">
        <v>4</v>
      </c>
      <c r="F19" s="272">
        <v>80</v>
      </c>
      <c r="G19" s="272">
        <v>0</v>
      </c>
      <c r="H19" s="272">
        <f t="shared" si="0"/>
        <v>80</v>
      </c>
      <c r="I19" s="272">
        <v>0</v>
      </c>
      <c r="J19" s="272">
        <f t="shared" si="1"/>
        <v>80</v>
      </c>
      <c r="K19" s="273">
        <v>0</v>
      </c>
      <c r="L19" s="273">
        <v>0</v>
      </c>
      <c r="M19" s="273">
        <f t="shared" si="2"/>
        <v>0</v>
      </c>
      <c r="N19" s="273">
        <v>0</v>
      </c>
    </row>
    <row r="20" spans="1:14">
      <c r="A20" s="170"/>
      <c r="B20" s="189"/>
      <c r="C20" s="190" t="s">
        <v>1</v>
      </c>
      <c r="D20" s="187"/>
      <c r="E20" s="198">
        <v>3</v>
      </c>
      <c r="F20" s="272">
        <v>0</v>
      </c>
      <c r="G20" s="272">
        <v>67</v>
      </c>
      <c r="H20" s="272">
        <f t="shared" si="0"/>
        <v>67</v>
      </c>
      <c r="I20" s="272">
        <v>0</v>
      </c>
      <c r="J20" s="272">
        <f t="shared" si="1"/>
        <v>67</v>
      </c>
      <c r="K20" s="273">
        <v>0</v>
      </c>
      <c r="L20" s="273">
        <v>0</v>
      </c>
      <c r="M20" s="273">
        <f t="shared" si="2"/>
        <v>0</v>
      </c>
      <c r="N20" s="273">
        <v>0</v>
      </c>
    </row>
    <row r="21" spans="1:14">
      <c r="A21" s="170"/>
      <c r="B21" s="189"/>
      <c r="C21" s="190"/>
      <c r="D21" s="187"/>
      <c r="E21" s="198">
        <v>2</v>
      </c>
      <c r="F21" s="272">
        <v>0</v>
      </c>
      <c r="G21" s="272">
        <v>49</v>
      </c>
      <c r="H21" s="272">
        <f t="shared" si="0"/>
        <v>49</v>
      </c>
      <c r="I21" s="272">
        <v>0</v>
      </c>
      <c r="J21" s="272">
        <f t="shared" si="1"/>
        <v>49</v>
      </c>
      <c r="K21" s="273">
        <v>0</v>
      </c>
      <c r="L21" s="273">
        <v>0</v>
      </c>
      <c r="M21" s="273">
        <f t="shared" si="2"/>
        <v>0</v>
      </c>
      <c r="N21" s="273">
        <v>0</v>
      </c>
    </row>
    <row r="22" spans="1:14">
      <c r="A22" s="170"/>
      <c r="B22" s="193"/>
      <c r="C22" s="191"/>
      <c r="D22" s="187"/>
      <c r="E22" s="185">
        <v>1</v>
      </c>
      <c r="F22" s="272">
        <v>0</v>
      </c>
      <c r="G22" s="272">
        <v>55</v>
      </c>
      <c r="H22" s="272">
        <f t="shared" si="0"/>
        <v>55</v>
      </c>
      <c r="I22" s="272">
        <v>4</v>
      </c>
      <c r="J22" s="272">
        <f t="shared" si="1"/>
        <v>59</v>
      </c>
      <c r="K22" s="273">
        <v>0</v>
      </c>
      <c r="L22" s="273">
        <v>0</v>
      </c>
      <c r="M22" s="273">
        <f t="shared" si="2"/>
        <v>0</v>
      </c>
      <c r="N22" s="273">
        <v>0</v>
      </c>
    </row>
    <row r="23" spans="1:14" ht="12.75" customHeight="1">
      <c r="A23" s="170"/>
      <c r="B23" s="513" t="s">
        <v>18</v>
      </c>
      <c r="C23" s="514"/>
      <c r="D23" s="514"/>
      <c r="E23" s="515"/>
      <c r="F23" s="272">
        <f t="shared" ref="F23:N23" si="3">SUM(F10:F22)</f>
        <v>1037</v>
      </c>
      <c r="G23" s="272">
        <f t="shared" si="3"/>
        <v>171</v>
      </c>
      <c r="H23" s="272">
        <f t="shared" si="3"/>
        <v>1208</v>
      </c>
      <c r="I23" s="272">
        <f t="shared" si="3"/>
        <v>4</v>
      </c>
      <c r="J23" s="272">
        <f t="shared" si="3"/>
        <v>1212</v>
      </c>
      <c r="K23" s="272">
        <f t="shared" si="3"/>
        <v>421</v>
      </c>
      <c r="L23" s="272">
        <f t="shared" si="3"/>
        <v>40</v>
      </c>
      <c r="M23" s="272">
        <f t="shared" si="3"/>
        <v>461</v>
      </c>
      <c r="N23" s="272">
        <f t="shared" si="3"/>
        <v>48</v>
      </c>
    </row>
    <row r="24" spans="1:14">
      <c r="A24" s="170"/>
      <c r="B24" s="185"/>
      <c r="C24" s="189"/>
      <c r="D24" s="195"/>
      <c r="E24" s="196">
        <v>13</v>
      </c>
      <c r="F24" s="272">
        <v>1118</v>
      </c>
      <c r="G24" s="272">
        <v>0</v>
      </c>
      <c r="H24" s="272">
        <f t="shared" ref="H24:H36" si="4">F24+G24</f>
        <v>1118</v>
      </c>
      <c r="I24" s="272">
        <v>0</v>
      </c>
      <c r="J24" s="272">
        <f t="shared" ref="J24:J36" si="5">H24+I24</f>
        <v>1118</v>
      </c>
      <c r="K24" s="273">
        <v>354</v>
      </c>
      <c r="L24" s="273">
        <v>47</v>
      </c>
      <c r="M24" s="273">
        <f t="shared" ref="M24:M36" si="6">K24+L24</f>
        <v>401</v>
      </c>
      <c r="N24" s="273">
        <v>58</v>
      </c>
    </row>
    <row r="25" spans="1:14">
      <c r="A25" s="170"/>
      <c r="B25" s="189"/>
      <c r="C25" s="189" t="s">
        <v>0</v>
      </c>
      <c r="D25" s="195"/>
      <c r="E25" s="188">
        <v>12</v>
      </c>
      <c r="F25" s="272">
        <v>22</v>
      </c>
      <c r="G25" s="272">
        <v>0</v>
      </c>
      <c r="H25" s="272">
        <f t="shared" si="4"/>
        <v>22</v>
      </c>
      <c r="I25" s="272">
        <v>0</v>
      </c>
      <c r="J25" s="272">
        <f t="shared" si="5"/>
        <v>22</v>
      </c>
      <c r="K25" s="273">
        <v>4</v>
      </c>
      <c r="L25" s="273">
        <v>0</v>
      </c>
      <c r="M25" s="273">
        <f t="shared" si="6"/>
        <v>4</v>
      </c>
      <c r="N25" s="273">
        <v>0</v>
      </c>
    </row>
    <row r="26" spans="1:14">
      <c r="A26" s="170"/>
      <c r="B26" s="189" t="s">
        <v>7</v>
      </c>
      <c r="C26" s="193"/>
      <c r="D26" s="195"/>
      <c r="E26" s="188">
        <v>11</v>
      </c>
      <c r="F26" s="272">
        <v>144</v>
      </c>
      <c r="G26" s="272">
        <v>0</v>
      </c>
      <c r="H26" s="272">
        <f t="shared" si="4"/>
        <v>144</v>
      </c>
      <c r="I26" s="272">
        <v>0</v>
      </c>
      <c r="J26" s="272">
        <f t="shared" si="5"/>
        <v>144</v>
      </c>
      <c r="K26" s="273">
        <v>1</v>
      </c>
      <c r="L26" s="273">
        <v>2</v>
      </c>
      <c r="M26" s="273">
        <f t="shared" si="6"/>
        <v>3</v>
      </c>
      <c r="N26" s="273">
        <v>2</v>
      </c>
    </row>
    <row r="27" spans="1:14">
      <c r="A27" s="170"/>
      <c r="B27" s="189" t="s">
        <v>8</v>
      </c>
      <c r="C27" s="189"/>
      <c r="D27" s="195" t="s">
        <v>26</v>
      </c>
      <c r="E27" s="188">
        <v>10</v>
      </c>
      <c r="F27" s="272">
        <v>41</v>
      </c>
      <c r="G27" s="272">
        <v>0</v>
      </c>
      <c r="H27" s="272">
        <f t="shared" si="4"/>
        <v>41</v>
      </c>
      <c r="I27" s="272">
        <v>0</v>
      </c>
      <c r="J27" s="272">
        <f t="shared" si="5"/>
        <v>41</v>
      </c>
      <c r="K27" s="273">
        <v>2</v>
      </c>
      <c r="L27" s="273">
        <v>1</v>
      </c>
      <c r="M27" s="273">
        <f t="shared" si="6"/>
        <v>3</v>
      </c>
      <c r="N27" s="273">
        <v>1</v>
      </c>
    </row>
    <row r="28" spans="1:14">
      <c r="A28" s="170"/>
      <c r="B28" s="189" t="s">
        <v>0</v>
      </c>
      <c r="C28" s="189"/>
      <c r="D28" s="195" t="s">
        <v>8</v>
      </c>
      <c r="E28" s="188">
        <v>9</v>
      </c>
      <c r="F28" s="272">
        <v>44</v>
      </c>
      <c r="G28" s="272">
        <v>0</v>
      </c>
      <c r="H28" s="272">
        <f t="shared" si="4"/>
        <v>44</v>
      </c>
      <c r="I28" s="272">
        <v>0</v>
      </c>
      <c r="J28" s="272">
        <f t="shared" si="5"/>
        <v>44</v>
      </c>
      <c r="K28" s="273">
        <v>3</v>
      </c>
      <c r="L28" s="273">
        <v>0</v>
      </c>
      <c r="M28" s="273">
        <f t="shared" si="6"/>
        <v>3</v>
      </c>
      <c r="N28" s="273">
        <v>0</v>
      </c>
    </row>
    <row r="29" spans="1:14">
      <c r="A29" s="170"/>
      <c r="B29" s="189" t="s">
        <v>2</v>
      </c>
      <c r="C29" s="189" t="s">
        <v>5</v>
      </c>
      <c r="D29" s="195" t="s">
        <v>27</v>
      </c>
      <c r="E29" s="188">
        <v>8</v>
      </c>
      <c r="F29" s="272">
        <v>15</v>
      </c>
      <c r="G29" s="272">
        <v>0</v>
      </c>
      <c r="H29" s="272">
        <f t="shared" si="4"/>
        <v>15</v>
      </c>
      <c r="I29" s="272">
        <v>0</v>
      </c>
      <c r="J29" s="272">
        <f t="shared" si="5"/>
        <v>15</v>
      </c>
      <c r="K29" s="273">
        <v>2</v>
      </c>
      <c r="L29" s="273">
        <v>1</v>
      </c>
      <c r="M29" s="273">
        <f t="shared" si="6"/>
        <v>3</v>
      </c>
      <c r="N29" s="273">
        <v>1</v>
      </c>
    </row>
    <row r="30" spans="1:14">
      <c r="A30" s="170"/>
      <c r="B30" s="189" t="s">
        <v>4</v>
      </c>
      <c r="C30" s="189"/>
      <c r="D30" s="195" t="s">
        <v>4</v>
      </c>
      <c r="E30" s="188">
        <v>7</v>
      </c>
      <c r="F30" s="272">
        <v>89</v>
      </c>
      <c r="G30" s="272">
        <v>0</v>
      </c>
      <c r="H30" s="272">
        <f t="shared" si="4"/>
        <v>89</v>
      </c>
      <c r="I30" s="272">
        <v>0</v>
      </c>
      <c r="J30" s="272">
        <f t="shared" si="5"/>
        <v>89</v>
      </c>
      <c r="K30" s="273">
        <v>0</v>
      </c>
      <c r="L30" s="273">
        <v>0</v>
      </c>
      <c r="M30" s="273">
        <f t="shared" si="6"/>
        <v>0</v>
      </c>
      <c r="N30" s="273">
        <v>0</v>
      </c>
    </row>
    <row r="31" spans="1:14">
      <c r="A31" s="170"/>
      <c r="B31" s="189" t="s">
        <v>0</v>
      </c>
      <c r="C31" s="189"/>
      <c r="D31" s="195" t="s">
        <v>9</v>
      </c>
      <c r="E31" s="188">
        <v>6</v>
      </c>
      <c r="F31" s="272">
        <v>75</v>
      </c>
      <c r="G31" s="272">
        <v>0</v>
      </c>
      <c r="H31" s="272">
        <f t="shared" si="4"/>
        <v>75</v>
      </c>
      <c r="I31" s="272">
        <v>0</v>
      </c>
      <c r="J31" s="272">
        <f t="shared" si="5"/>
        <v>75</v>
      </c>
      <c r="K31" s="273">
        <v>0</v>
      </c>
      <c r="L31" s="273">
        <v>0</v>
      </c>
      <c r="M31" s="273">
        <f t="shared" si="6"/>
        <v>0</v>
      </c>
      <c r="N31" s="273">
        <v>0</v>
      </c>
    </row>
    <row r="32" spans="1:14">
      <c r="A32" s="170"/>
      <c r="B32" s="189" t="s">
        <v>9</v>
      </c>
      <c r="C32" s="185"/>
      <c r="D32" s="195"/>
      <c r="E32" s="188">
        <v>5</v>
      </c>
      <c r="F32" s="272">
        <v>141</v>
      </c>
      <c r="G32" s="272">
        <v>0</v>
      </c>
      <c r="H32" s="272">
        <f t="shared" si="4"/>
        <v>141</v>
      </c>
      <c r="I32" s="272">
        <v>0</v>
      </c>
      <c r="J32" s="272">
        <f t="shared" si="5"/>
        <v>141</v>
      </c>
      <c r="K32" s="273">
        <v>5</v>
      </c>
      <c r="L32" s="273">
        <v>0</v>
      </c>
      <c r="M32" s="273">
        <f t="shared" si="6"/>
        <v>5</v>
      </c>
      <c r="N32" s="273">
        <v>0</v>
      </c>
    </row>
    <row r="33" spans="1:14">
      <c r="A33" s="170"/>
      <c r="B33" s="189"/>
      <c r="C33" s="189"/>
      <c r="D33" s="195"/>
      <c r="E33" s="188">
        <v>4</v>
      </c>
      <c r="F33" s="272">
        <v>123</v>
      </c>
      <c r="G33" s="272">
        <v>0</v>
      </c>
      <c r="H33" s="272">
        <f t="shared" si="4"/>
        <v>123</v>
      </c>
      <c r="I33" s="272">
        <v>0</v>
      </c>
      <c r="J33" s="272">
        <f t="shared" si="5"/>
        <v>123</v>
      </c>
      <c r="K33" s="273">
        <v>0</v>
      </c>
      <c r="L33" s="273">
        <v>1</v>
      </c>
      <c r="M33" s="273">
        <f t="shared" si="6"/>
        <v>1</v>
      </c>
      <c r="N33" s="273">
        <v>1</v>
      </c>
    </row>
    <row r="34" spans="1:14">
      <c r="A34" s="170"/>
      <c r="B34" s="189"/>
      <c r="C34" s="189" t="s">
        <v>1</v>
      </c>
      <c r="D34" s="195"/>
      <c r="E34" s="188">
        <v>3</v>
      </c>
      <c r="F34" s="272">
        <v>0</v>
      </c>
      <c r="G34" s="272">
        <v>82</v>
      </c>
      <c r="H34" s="272">
        <f t="shared" si="4"/>
        <v>82</v>
      </c>
      <c r="I34" s="272">
        <v>0</v>
      </c>
      <c r="J34" s="272">
        <f t="shared" si="5"/>
        <v>82</v>
      </c>
      <c r="K34" s="273">
        <v>0</v>
      </c>
      <c r="L34" s="273">
        <v>1</v>
      </c>
      <c r="M34" s="273">
        <f t="shared" si="6"/>
        <v>1</v>
      </c>
      <c r="N34" s="273">
        <v>1</v>
      </c>
    </row>
    <row r="35" spans="1:14">
      <c r="A35" s="170"/>
      <c r="B35" s="189"/>
      <c r="C35" s="189"/>
      <c r="D35" s="195"/>
      <c r="E35" s="188">
        <v>2</v>
      </c>
      <c r="F35" s="272">
        <v>0</v>
      </c>
      <c r="G35" s="272">
        <v>79</v>
      </c>
      <c r="H35" s="272">
        <f t="shared" si="4"/>
        <v>79</v>
      </c>
      <c r="I35" s="272">
        <v>0</v>
      </c>
      <c r="J35" s="272">
        <f t="shared" si="5"/>
        <v>79</v>
      </c>
      <c r="K35" s="273">
        <v>0</v>
      </c>
      <c r="L35" s="273">
        <v>0</v>
      </c>
      <c r="M35" s="273">
        <f t="shared" si="6"/>
        <v>0</v>
      </c>
      <c r="N35" s="273">
        <v>0</v>
      </c>
    </row>
    <row r="36" spans="1:14">
      <c r="A36" s="170"/>
      <c r="B36" s="193"/>
      <c r="C36" s="193"/>
      <c r="D36" s="195"/>
      <c r="E36" s="194">
        <v>1</v>
      </c>
      <c r="F36" s="272">
        <v>0</v>
      </c>
      <c r="G36" s="272">
        <v>157</v>
      </c>
      <c r="H36" s="272">
        <f t="shared" si="4"/>
        <v>157</v>
      </c>
      <c r="I36" s="272">
        <v>6</v>
      </c>
      <c r="J36" s="272">
        <f t="shared" si="5"/>
        <v>163</v>
      </c>
      <c r="K36" s="273">
        <v>0</v>
      </c>
      <c r="L36" s="273">
        <v>1</v>
      </c>
      <c r="M36" s="273">
        <f t="shared" si="6"/>
        <v>1</v>
      </c>
      <c r="N36" s="273">
        <v>2</v>
      </c>
    </row>
    <row r="37" spans="1:14" ht="12.75" customHeight="1">
      <c r="A37" s="170"/>
      <c r="B37" s="513" t="s">
        <v>19</v>
      </c>
      <c r="C37" s="514"/>
      <c r="D37" s="514"/>
      <c r="E37" s="515"/>
      <c r="F37" s="272">
        <f>SUM(F24:F36)</f>
        <v>1812</v>
      </c>
      <c r="G37" s="272">
        <f t="shared" ref="G37:N37" si="7">SUM(G24:G36)</f>
        <v>318</v>
      </c>
      <c r="H37" s="272">
        <f t="shared" si="7"/>
        <v>2130</v>
      </c>
      <c r="I37" s="272">
        <f t="shared" si="7"/>
        <v>6</v>
      </c>
      <c r="J37" s="272">
        <f t="shared" si="7"/>
        <v>2136</v>
      </c>
      <c r="K37" s="272">
        <f t="shared" si="7"/>
        <v>371</v>
      </c>
      <c r="L37" s="272">
        <f t="shared" si="7"/>
        <v>54</v>
      </c>
      <c r="M37" s="272">
        <f t="shared" si="7"/>
        <v>425</v>
      </c>
      <c r="N37" s="272">
        <f t="shared" si="7"/>
        <v>66</v>
      </c>
    </row>
    <row r="38" spans="1:14">
      <c r="A38" s="170"/>
      <c r="B38" s="185"/>
      <c r="C38" s="185"/>
      <c r="D38" s="197"/>
      <c r="E38" s="188">
        <v>13</v>
      </c>
      <c r="F38" s="272">
        <v>5</v>
      </c>
      <c r="G38" s="272">
        <v>0</v>
      </c>
      <c r="H38" s="272">
        <f t="shared" ref="H38:H50" si="8">F38+G38</f>
        <v>5</v>
      </c>
      <c r="I38" s="272">
        <v>0</v>
      </c>
      <c r="J38" s="272">
        <f t="shared" ref="J38:J50" si="9">H38+I38</f>
        <v>5</v>
      </c>
      <c r="K38" s="273">
        <v>0</v>
      </c>
      <c r="L38" s="273">
        <v>0</v>
      </c>
      <c r="M38" s="273">
        <f t="shared" ref="M38:M50" si="10">K38+L38</f>
        <v>0</v>
      </c>
      <c r="N38" s="273">
        <v>0</v>
      </c>
    </row>
    <row r="39" spans="1:14">
      <c r="A39" s="170"/>
      <c r="B39" s="189" t="s">
        <v>1</v>
      </c>
      <c r="C39" s="189" t="s">
        <v>0</v>
      </c>
      <c r="D39" s="195" t="s">
        <v>21</v>
      </c>
      <c r="E39" s="188">
        <v>12</v>
      </c>
      <c r="F39" s="272">
        <v>0</v>
      </c>
      <c r="G39" s="272">
        <v>0</v>
      </c>
      <c r="H39" s="272">
        <f t="shared" si="8"/>
        <v>0</v>
      </c>
      <c r="I39" s="272">
        <v>0</v>
      </c>
      <c r="J39" s="272">
        <f t="shared" si="9"/>
        <v>0</v>
      </c>
      <c r="K39" s="273">
        <v>0</v>
      </c>
      <c r="L39" s="273">
        <v>0</v>
      </c>
      <c r="M39" s="273">
        <f t="shared" si="10"/>
        <v>0</v>
      </c>
      <c r="N39" s="273">
        <v>0</v>
      </c>
    </row>
    <row r="40" spans="1:14">
      <c r="A40" s="170"/>
      <c r="B40" s="189" t="s">
        <v>10</v>
      </c>
      <c r="C40" s="189"/>
      <c r="D40" s="195" t="s">
        <v>10</v>
      </c>
      <c r="E40" s="188">
        <v>11</v>
      </c>
      <c r="F40" s="272">
        <v>0</v>
      </c>
      <c r="G40" s="272">
        <v>0</v>
      </c>
      <c r="H40" s="272">
        <f t="shared" si="8"/>
        <v>0</v>
      </c>
      <c r="I40" s="272">
        <v>0</v>
      </c>
      <c r="J40" s="272">
        <f t="shared" si="9"/>
        <v>0</v>
      </c>
      <c r="K40" s="273">
        <v>0</v>
      </c>
      <c r="L40" s="273">
        <v>0</v>
      </c>
      <c r="M40" s="273">
        <f t="shared" si="10"/>
        <v>0</v>
      </c>
      <c r="N40" s="273">
        <v>0</v>
      </c>
    </row>
    <row r="41" spans="1:14">
      <c r="A41" s="170"/>
      <c r="B41" s="189" t="s">
        <v>11</v>
      </c>
      <c r="C41" s="185"/>
      <c r="D41" s="195" t="s">
        <v>2</v>
      </c>
      <c r="E41" s="188">
        <v>10</v>
      </c>
      <c r="F41" s="272">
        <v>0</v>
      </c>
      <c r="G41" s="272">
        <v>0</v>
      </c>
      <c r="H41" s="272">
        <f t="shared" si="8"/>
        <v>0</v>
      </c>
      <c r="I41" s="272">
        <v>0</v>
      </c>
      <c r="J41" s="272">
        <f t="shared" si="9"/>
        <v>0</v>
      </c>
      <c r="K41" s="273">
        <v>1</v>
      </c>
      <c r="L41" s="273">
        <v>0</v>
      </c>
      <c r="M41" s="273">
        <f t="shared" si="10"/>
        <v>1</v>
      </c>
      <c r="N41" s="273">
        <v>0</v>
      </c>
    </row>
    <row r="42" spans="1:14">
      <c r="A42" s="170"/>
      <c r="B42" s="189" t="s">
        <v>4</v>
      </c>
      <c r="C42" s="189"/>
      <c r="D42" s="195" t="s">
        <v>27</v>
      </c>
      <c r="E42" s="188">
        <v>9</v>
      </c>
      <c r="F42" s="272">
        <v>0</v>
      </c>
      <c r="G42" s="272">
        <v>0</v>
      </c>
      <c r="H42" s="272">
        <f t="shared" si="8"/>
        <v>0</v>
      </c>
      <c r="I42" s="272">
        <v>0</v>
      </c>
      <c r="J42" s="272">
        <f t="shared" si="9"/>
        <v>0</v>
      </c>
      <c r="K42" s="273">
        <v>0</v>
      </c>
      <c r="L42" s="273">
        <v>0</v>
      </c>
      <c r="M42" s="273">
        <f t="shared" si="10"/>
        <v>0</v>
      </c>
      <c r="N42" s="273">
        <v>0</v>
      </c>
    </row>
    <row r="43" spans="1:14">
      <c r="A43" s="170"/>
      <c r="B43" s="189" t="s">
        <v>3</v>
      </c>
      <c r="C43" s="189" t="s">
        <v>5</v>
      </c>
      <c r="D43" s="195" t="s">
        <v>1</v>
      </c>
      <c r="E43" s="188">
        <v>8</v>
      </c>
      <c r="F43" s="272">
        <v>0</v>
      </c>
      <c r="G43" s="272">
        <v>0</v>
      </c>
      <c r="H43" s="272">
        <f t="shared" si="8"/>
        <v>0</v>
      </c>
      <c r="I43" s="272">
        <v>0</v>
      </c>
      <c r="J43" s="272">
        <f t="shared" si="9"/>
        <v>0</v>
      </c>
      <c r="K43" s="273">
        <v>0</v>
      </c>
      <c r="L43" s="273">
        <v>0</v>
      </c>
      <c r="M43" s="273">
        <f t="shared" si="10"/>
        <v>0</v>
      </c>
      <c r="N43" s="273">
        <v>0</v>
      </c>
    </row>
    <row r="44" spans="1:14">
      <c r="A44" s="170"/>
      <c r="B44" s="189" t="s">
        <v>4</v>
      </c>
      <c r="C44" s="189"/>
      <c r="D44" s="195" t="s">
        <v>26</v>
      </c>
      <c r="E44" s="188">
        <v>7</v>
      </c>
      <c r="F44" s="272">
        <v>0</v>
      </c>
      <c r="G44" s="272">
        <v>0</v>
      </c>
      <c r="H44" s="272">
        <f t="shared" si="8"/>
        <v>0</v>
      </c>
      <c r="I44" s="272">
        <v>0</v>
      </c>
      <c r="J44" s="272">
        <f t="shared" si="9"/>
        <v>0</v>
      </c>
      <c r="K44" s="273">
        <v>0</v>
      </c>
      <c r="L44" s="273">
        <v>0</v>
      </c>
      <c r="M44" s="273">
        <f t="shared" si="10"/>
        <v>0</v>
      </c>
      <c r="N44" s="273">
        <v>0</v>
      </c>
    </row>
    <row r="45" spans="1:14">
      <c r="A45" s="170"/>
      <c r="B45" s="189" t="s">
        <v>1</v>
      </c>
      <c r="C45" s="189"/>
      <c r="D45" s="195" t="s">
        <v>22</v>
      </c>
      <c r="E45" s="188">
        <v>6</v>
      </c>
      <c r="F45" s="272">
        <v>0</v>
      </c>
      <c r="G45" s="272">
        <v>0</v>
      </c>
      <c r="H45" s="272">
        <f t="shared" si="8"/>
        <v>0</v>
      </c>
      <c r="I45" s="272">
        <v>0</v>
      </c>
      <c r="J45" s="272">
        <f t="shared" si="9"/>
        <v>0</v>
      </c>
      <c r="K45" s="273">
        <v>0</v>
      </c>
      <c r="L45" s="273">
        <v>0</v>
      </c>
      <c r="M45" s="273">
        <f t="shared" si="10"/>
        <v>0</v>
      </c>
      <c r="N45" s="273">
        <v>0</v>
      </c>
    </row>
    <row r="46" spans="1:14">
      <c r="A46" s="170"/>
      <c r="B46" s="189" t="s">
        <v>12</v>
      </c>
      <c r="C46" s="185"/>
      <c r="D46" s="195" t="s">
        <v>2</v>
      </c>
      <c r="E46" s="188">
        <v>5</v>
      </c>
      <c r="F46" s="272">
        <v>0</v>
      </c>
      <c r="G46" s="272">
        <v>0</v>
      </c>
      <c r="H46" s="272">
        <f t="shared" si="8"/>
        <v>0</v>
      </c>
      <c r="I46" s="272">
        <v>0</v>
      </c>
      <c r="J46" s="272">
        <f t="shared" si="9"/>
        <v>0</v>
      </c>
      <c r="K46" s="273">
        <v>0</v>
      </c>
      <c r="L46" s="273">
        <v>0</v>
      </c>
      <c r="M46" s="273">
        <f t="shared" si="10"/>
        <v>0</v>
      </c>
      <c r="N46" s="273">
        <v>0</v>
      </c>
    </row>
    <row r="47" spans="1:14">
      <c r="A47" s="170"/>
      <c r="B47" s="189"/>
      <c r="C47" s="189"/>
      <c r="D47" s="195" t="s">
        <v>7</v>
      </c>
      <c r="E47" s="188">
        <v>4</v>
      </c>
      <c r="F47" s="272">
        <v>0</v>
      </c>
      <c r="G47" s="272">
        <v>0</v>
      </c>
      <c r="H47" s="272">
        <f t="shared" si="8"/>
        <v>0</v>
      </c>
      <c r="I47" s="272">
        <v>0</v>
      </c>
      <c r="J47" s="272">
        <f t="shared" si="9"/>
        <v>0</v>
      </c>
      <c r="K47" s="273">
        <v>0</v>
      </c>
      <c r="L47" s="273">
        <v>0</v>
      </c>
      <c r="M47" s="273">
        <f t="shared" si="10"/>
        <v>0</v>
      </c>
      <c r="N47" s="273">
        <v>0</v>
      </c>
    </row>
    <row r="48" spans="1:14">
      <c r="A48" s="170"/>
      <c r="B48" s="189"/>
      <c r="C48" s="189" t="s">
        <v>1</v>
      </c>
      <c r="D48" s="195" t="s">
        <v>1</v>
      </c>
      <c r="E48" s="188">
        <v>3</v>
      </c>
      <c r="F48" s="272">
        <v>0</v>
      </c>
      <c r="G48" s="272">
        <v>0</v>
      </c>
      <c r="H48" s="272">
        <f t="shared" si="8"/>
        <v>0</v>
      </c>
      <c r="I48" s="272">
        <v>0</v>
      </c>
      <c r="J48" s="272">
        <f t="shared" si="9"/>
        <v>0</v>
      </c>
      <c r="K48" s="273">
        <v>0</v>
      </c>
      <c r="L48" s="273">
        <v>0</v>
      </c>
      <c r="M48" s="273">
        <f t="shared" si="10"/>
        <v>0</v>
      </c>
      <c r="N48" s="273">
        <v>0</v>
      </c>
    </row>
    <row r="49" spans="1:14">
      <c r="A49" s="170"/>
      <c r="B49" s="189"/>
      <c r="C49" s="189"/>
      <c r="D49" s="195" t="s">
        <v>3</v>
      </c>
      <c r="E49" s="188">
        <v>2</v>
      </c>
      <c r="F49" s="272">
        <v>0</v>
      </c>
      <c r="G49" s="272">
        <v>0</v>
      </c>
      <c r="H49" s="272">
        <f t="shared" si="8"/>
        <v>0</v>
      </c>
      <c r="I49" s="272">
        <v>0</v>
      </c>
      <c r="J49" s="272">
        <f t="shared" si="9"/>
        <v>0</v>
      </c>
      <c r="K49" s="273">
        <v>0</v>
      </c>
      <c r="L49" s="273">
        <v>0</v>
      </c>
      <c r="M49" s="273">
        <f t="shared" si="10"/>
        <v>0</v>
      </c>
      <c r="N49" s="273">
        <v>0</v>
      </c>
    </row>
    <row r="50" spans="1:14">
      <c r="A50" s="170"/>
      <c r="B50" s="193"/>
      <c r="C50" s="195"/>
      <c r="D50" s="193"/>
      <c r="E50" s="194">
        <v>1</v>
      </c>
      <c r="F50" s="272">
        <v>0</v>
      </c>
      <c r="G50" s="272">
        <v>1</v>
      </c>
      <c r="H50" s="272">
        <f t="shared" si="8"/>
        <v>1</v>
      </c>
      <c r="I50" s="272">
        <v>0</v>
      </c>
      <c r="J50" s="272">
        <f t="shared" si="9"/>
        <v>1</v>
      </c>
      <c r="K50" s="273">
        <v>0</v>
      </c>
      <c r="L50" s="273">
        <v>0</v>
      </c>
      <c r="M50" s="273">
        <f t="shared" si="10"/>
        <v>0</v>
      </c>
      <c r="N50" s="273">
        <v>0</v>
      </c>
    </row>
    <row r="51" spans="1:14" ht="12.75" customHeight="1">
      <c r="B51" s="516" t="s">
        <v>20</v>
      </c>
      <c r="C51" s="516"/>
      <c r="D51" s="516"/>
      <c r="E51" s="513"/>
      <c r="F51" s="272">
        <f>SUM(F38:F50)</f>
        <v>5</v>
      </c>
      <c r="G51" s="272">
        <v>0</v>
      </c>
      <c r="H51" s="272">
        <f t="shared" ref="H51:N51" si="11">SUM(H38:H50)</f>
        <v>6</v>
      </c>
      <c r="I51" s="272">
        <v>1</v>
      </c>
      <c r="J51" s="272">
        <f>SUM(H51:I51)</f>
        <v>7</v>
      </c>
      <c r="K51" s="272">
        <f t="shared" si="11"/>
        <v>1</v>
      </c>
      <c r="L51" s="272">
        <f t="shared" si="11"/>
        <v>0</v>
      </c>
      <c r="M51" s="272">
        <f t="shared" si="11"/>
        <v>1</v>
      </c>
      <c r="N51" s="272">
        <f t="shared" si="11"/>
        <v>0</v>
      </c>
    </row>
    <row r="52" spans="1:14">
      <c r="B52" s="513" t="s">
        <v>37</v>
      </c>
      <c r="C52" s="514"/>
      <c r="D52" s="514"/>
      <c r="E52" s="514"/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72">
        <v>0</v>
      </c>
      <c r="M52" s="272">
        <f>SUM(K52:L52)</f>
        <v>0</v>
      </c>
      <c r="N52" s="272">
        <v>0</v>
      </c>
    </row>
    <row r="53" spans="1:14" ht="12.75" customHeight="1">
      <c r="B53" s="511" t="s">
        <v>40</v>
      </c>
      <c r="C53" s="511"/>
      <c r="D53" s="511"/>
      <c r="E53" s="511"/>
      <c r="F53" s="303">
        <f>F51+F37+F23</f>
        <v>2854</v>
      </c>
      <c r="G53" s="303">
        <f t="shared" ref="G53:N53" si="12">G51+G37+G23</f>
        <v>489</v>
      </c>
      <c r="H53" s="303">
        <f t="shared" si="12"/>
        <v>3344</v>
      </c>
      <c r="I53" s="303">
        <f t="shared" si="12"/>
        <v>11</v>
      </c>
      <c r="J53" s="303">
        <f t="shared" si="12"/>
        <v>3355</v>
      </c>
      <c r="K53" s="303">
        <f t="shared" si="12"/>
        <v>793</v>
      </c>
      <c r="L53" s="303">
        <f t="shared" si="12"/>
        <v>94</v>
      </c>
      <c r="M53" s="303">
        <f t="shared" si="12"/>
        <v>887</v>
      </c>
      <c r="N53" s="303">
        <f t="shared" si="12"/>
        <v>114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23 H37:N37" formula="1"/>
    <ignoredError sqref="M5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33" t="s">
        <v>32</v>
      </c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</row>
    <row r="2" spans="1:14">
      <c r="B2" s="533" t="s">
        <v>80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</row>
    <row r="3" spans="1:14">
      <c r="B3" s="533" t="s">
        <v>81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</row>
    <row r="4" spans="1:14">
      <c r="B4" s="533" t="s">
        <v>75</v>
      </c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17" t="s">
        <v>82</v>
      </c>
      <c r="C7" s="518"/>
      <c r="D7" s="518"/>
      <c r="E7" s="519"/>
      <c r="F7" s="526" t="s">
        <v>35</v>
      </c>
      <c r="G7" s="527"/>
      <c r="H7" s="527"/>
      <c r="I7" s="527"/>
      <c r="J7" s="528"/>
      <c r="K7" s="526" t="s">
        <v>28</v>
      </c>
      <c r="L7" s="527"/>
      <c r="M7" s="527"/>
      <c r="N7" s="528"/>
    </row>
    <row r="8" spans="1:14" ht="12.75" customHeight="1">
      <c r="B8" s="520"/>
      <c r="C8" s="521"/>
      <c r="D8" s="521"/>
      <c r="E8" s="522"/>
      <c r="F8" s="526" t="s">
        <v>13</v>
      </c>
      <c r="G8" s="527"/>
      <c r="H8" s="527"/>
      <c r="I8" s="529" t="s">
        <v>14</v>
      </c>
      <c r="J8" s="529" t="s">
        <v>15</v>
      </c>
      <c r="K8" s="529" t="s">
        <v>30</v>
      </c>
      <c r="L8" s="531" t="s">
        <v>31</v>
      </c>
      <c r="M8" s="529" t="s">
        <v>15</v>
      </c>
      <c r="N8" s="531" t="s">
        <v>29</v>
      </c>
    </row>
    <row r="9" spans="1:14" ht="24">
      <c r="B9" s="523"/>
      <c r="C9" s="524"/>
      <c r="D9" s="524"/>
      <c r="E9" s="525"/>
      <c r="F9" s="130" t="s">
        <v>16</v>
      </c>
      <c r="G9" s="111" t="s">
        <v>17</v>
      </c>
      <c r="H9" s="130" t="s">
        <v>23</v>
      </c>
      <c r="I9" s="530"/>
      <c r="J9" s="530"/>
      <c r="K9" s="530"/>
      <c r="L9" s="532"/>
      <c r="M9" s="530"/>
      <c r="N9" s="532"/>
    </row>
    <row r="10" spans="1:14" ht="12.75" customHeight="1">
      <c r="A10" s="3"/>
      <c r="B10" s="534" t="s">
        <v>83</v>
      </c>
      <c r="C10" s="519" t="s">
        <v>0</v>
      </c>
      <c r="D10" s="534" t="s">
        <v>84</v>
      </c>
      <c r="E10" s="130">
        <v>13</v>
      </c>
      <c r="F10" s="302">
        <v>77</v>
      </c>
      <c r="G10" s="302">
        <v>0</v>
      </c>
      <c r="H10" s="302">
        <v>77</v>
      </c>
      <c r="I10" s="302">
        <v>0</v>
      </c>
      <c r="J10" s="302">
        <v>77</v>
      </c>
      <c r="K10" s="302">
        <v>31</v>
      </c>
      <c r="L10" s="302">
        <v>3</v>
      </c>
      <c r="M10" s="302">
        <v>34</v>
      </c>
      <c r="N10" s="302">
        <v>4</v>
      </c>
    </row>
    <row r="11" spans="1:14">
      <c r="A11" s="3"/>
      <c r="B11" s="535"/>
      <c r="C11" s="522"/>
      <c r="D11" s="535"/>
      <c r="E11" s="130">
        <v>12</v>
      </c>
      <c r="F11" s="302">
        <v>2</v>
      </c>
      <c r="G11" s="302">
        <v>0</v>
      </c>
      <c r="H11" s="302">
        <v>2</v>
      </c>
      <c r="I11" s="302">
        <v>0</v>
      </c>
      <c r="J11" s="302">
        <v>2</v>
      </c>
      <c r="K11" s="302">
        <v>0</v>
      </c>
      <c r="L11" s="302">
        <v>0</v>
      </c>
      <c r="M11" s="302">
        <v>0</v>
      </c>
      <c r="N11" s="302">
        <v>0</v>
      </c>
    </row>
    <row r="12" spans="1:14">
      <c r="A12" s="3"/>
      <c r="B12" s="535"/>
      <c r="C12" s="525"/>
      <c r="D12" s="535"/>
      <c r="E12" s="130">
        <v>11</v>
      </c>
      <c r="F12" s="302">
        <v>21</v>
      </c>
      <c r="G12" s="302">
        <v>0</v>
      </c>
      <c r="H12" s="302">
        <v>21</v>
      </c>
      <c r="I12" s="302">
        <v>0</v>
      </c>
      <c r="J12" s="302">
        <v>21</v>
      </c>
      <c r="K12" s="302">
        <v>0</v>
      </c>
      <c r="L12" s="302">
        <v>0</v>
      </c>
      <c r="M12" s="302">
        <v>0</v>
      </c>
      <c r="N12" s="302">
        <v>0</v>
      </c>
    </row>
    <row r="13" spans="1:14">
      <c r="A13" s="3"/>
      <c r="B13" s="535"/>
      <c r="C13" s="519" t="s">
        <v>5</v>
      </c>
      <c r="D13" s="535"/>
      <c r="E13" s="130">
        <v>10</v>
      </c>
      <c r="F13" s="302">
        <v>9</v>
      </c>
      <c r="G13" s="302">
        <v>0</v>
      </c>
      <c r="H13" s="302">
        <v>9</v>
      </c>
      <c r="I13" s="302">
        <v>0</v>
      </c>
      <c r="J13" s="302">
        <v>9</v>
      </c>
      <c r="K13" s="302">
        <v>0</v>
      </c>
      <c r="L13" s="302">
        <v>0</v>
      </c>
      <c r="M13" s="302">
        <v>0</v>
      </c>
      <c r="N13" s="302">
        <v>0</v>
      </c>
    </row>
    <row r="14" spans="1:14">
      <c r="A14" s="3"/>
      <c r="B14" s="535"/>
      <c r="C14" s="522"/>
      <c r="D14" s="535"/>
      <c r="E14" s="130">
        <v>9</v>
      </c>
      <c r="F14" s="302">
        <v>7</v>
      </c>
      <c r="G14" s="302">
        <v>0</v>
      </c>
      <c r="H14" s="302">
        <v>7</v>
      </c>
      <c r="I14" s="302">
        <v>0</v>
      </c>
      <c r="J14" s="302">
        <v>7</v>
      </c>
      <c r="K14" s="302">
        <v>0</v>
      </c>
      <c r="L14" s="302">
        <v>0</v>
      </c>
      <c r="M14" s="302">
        <v>0</v>
      </c>
      <c r="N14" s="302">
        <v>0</v>
      </c>
    </row>
    <row r="15" spans="1:14">
      <c r="A15" s="3"/>
      <c r="B15" s="535"/>
      <c r="C15" s="522"/>
      <c r="D15" s="535"/>
      <c r="E15" s="130">
        <v>8</v>
      </c>
      <c r="F15" s="302">
        <v>2</v>
      </c>
      <c r="G15" s="302">
        <v>0</v>
      </c>
      <c r="H15" s="302">
        <v>2</v>
      </c>
      <c r="I15" s="302">
        <v>0</v>
      </c>
      <c r="J15" s="302">
        <v>2</v>
      </c>
      <c r="K15" s="302">
        <v>0</v>
      </c>
      <c r="L15" s="302">
        <v>0</v>
      </c>
      <c r="M15" s="302">
        <v>0</v>
      </c>
      <c r="N15" s="302">
        <v>0</v>
      </c>
    </row>
    <row r="16" spans="1:14">
      <c r="A16" s="3"/>
      <c r="B16" s="535"/>
      <c r="C16" s="522"/>
      <c r="D16" s="535"/>
      <c r="E16" s="130">
        <v>7</v>
      </c>
      <c r="F16" s="302">
        <v>21</v>
      </c>
      <c r="G16" s="302">
        <v>0</v>
      </c>
      <c r="H16" s="302">
        <v>21</v>
      </c>
      <c r="I16" s="302">
        <v>0</v>
      </c>
      <c r="J16" s="302">
        <v>21</v>
      </c>
      <c r="K16" s="302">
        <v>0</v>
      </c>
      <c r="L16" s="302">
        <v>0</v>
      </c>
      <c r="M16" s="302">
        <v>0</v>
      </c>
      <c r="N16" s="302">
        <v>0</v>
      </c>
    </row>
    <row r="17" spans="1:14">
      <c r="A17" s="3"/>
      <c r="B17" s="535"/>
      <c r="C17" s="525"/>
      <c r="D17" s="535"/>
      <c r="E17" s="130">
        <v>6</v>
      </c>
      <c r="F17" s="302">
        <v>24</v>
      </c>
      <c r="G17" s="302">
        <v>0</v>
      </c>
      <c r="H17" s="302">
        <v>24</v>
      </c>
      <c r="I17" s="302">
        <v>0</v>
      </c>
      <c r="J17" s="302">
        <v>24</v>
      </c>
      <c r="K17" s="302">
        <v>0</v>
      </c>
      <c r="L17" s="302">
        <v>0</v>
      </c>
      <c r="M17" s="302">
        <v>0</v>
      </c>
      <c r="N17" s="302">
        <v>0</v>
      </c>
    </row>
    <row r="18" spans="1:14">
      <c r="A18" s="3"/>
      <c r="B18" s="535"/>
      <c r="C18" s="531" t="s">
        <v>1</v>
      </c>
      <c r="D18" s="535"/>
      <c r="E18" s="130">
        <v>5</v>
      </c>
      <c r="F18" s="302">
        <v>7</v>
      </c>
      <c r="G18" s="302">
        <v>0</v>
      </c>
      <c r="H18" s="302">
        <v>7</v>
      </c>
      <c r="I18" s="302">
        <v>0</v>
      </c>
      <c r="J18" s="302">
        <v>7</v>
      </c>
      <c r="K18" s="302">
        <v>0</v>
      </c>
      <c r="L18" s="302">
        <v>0</v>
      </c>
      <c r="M18" s="302">
        <v>0</v>
      </c>
      <c r="N18" s="302">
        <v>0</v>
      </c>
    </row>
    <row r="19" spans="1:14">
      <c r="A19" s="3"/>
      <c r="B19" s="535"/>
      <c r="C19" s="537"/>
      <c r="D19" s="535"/>
      <c r="E19" s="130">
        <v>4</v>
      </c>
      <c r="F19" s="302">
        <v>11</v>
      </c>
      <c r="G19" s="302">
        <v>0</v>
      </c>
      <c r="H19" s="302">
        <v>11</v>
      </c>
      <c r="I19" s="302">
        <v>0</v>
      </c>
      <c r="J19" s="302">
        <v>11</v>
      </c>
      <c r="K19" s="302">
        <v>0</v>
      </c>
      <c r="L19" s="302">
        <v>0</v>
      </c>
      <c r="M19" s="302">
        <v>0</v>
      </c>
      <c r="N19" s="302">
        <v>0</v>
      </c>
    </row>
    <row r="20" spans="1:14">
      <c r="A20" s="3"/>
      <c r="B20" s="535"/>
      <c r="C20" s="537"/>
      <c r="D20" s="535"/>
      <c r="E20" s="130">
        <v>3</v>
      </c>
      <c r="F20" s="302">
        <v>0</v>
      </c>
      <c r="G20" s="302">
        <v>11</v>
      </c>
      <c r="H20" s="302">
        <v>11</v>
      </c>
      <c r="I20" s="302">
        <v>0</v>
      </c>
      <c r="J20" s="302">
        <v>11</v>
      </c>
      <c r="K20" s="302">
        <v>0</v>
      </c>
      <c r="L20" s="302">
        <v>0</v>
      </c>
      <c r="M20" s="302">
        <v>0</v>
      </c>
      <c r="N20" s="302">
        <v>0</v>
      </c>
    </row>
    <row r="21" spans="1:14">
      <c r="A21" s="3"/>
      <c r="B21" s="535"/>
      <c r="C21" s="537"/>
      <c r="D21" s="535"/>
      <c r="E21" s="130">
        <v>2</v>
      </c>
      <c r="F21" s="302">
        <v>0</v>
      </c>
      <c r="G21" s="302">
        <v>0</v>
      </c>
      <c r="H21" s="302">
        <v>0</v>
      </c>
      <c r="I21" s="302">
        <v>0</v>
      </c>
      <c r="J21" s="302">
        <v>0</v>
      </c>
      <c r="K21" s="302">
        <v>0</v>
      </c>
      <c r="L21" s="302">
        <v>0</v>
      </c>
      <c r="M21" s="302">
        <v>0</v>
      </c>
      <c r="N21" s="302">
        <v>0</v>
      </c>
    </row>
    <row r="22" spans="1:14">
      <c r="A22" s="3"/>
      <c r="B22" s="535"/>
      <c r="C22" s="532"/>
      <c r="D22" s="536"/>
      <c r="E22" s="131">
        <v>1</v>
      </c>
      <c r="F22" s="302">
        <v>0</v>
      </c>
      <c r="G22" s="302">
        <v>33</v>
      </c>
      <c r="H22" s="302">
        <v>33</v>
      </c>
      <c r="I22" s="302">
        <v>2</v>
      </c>
      <c r="J22" s="302">
        <v>35</v>
      </c>
      <c r="K22" s="302">
        <v>0</v>
      </c>
      <c r="L22" s="302">
        <v>0</v>
      </c>
      <c r="M22" s="302">
        <v>0</v>
      </c>
      <c r="N22" s="302">
        <v>0</v>
      </c>
    </row>
    <row r="23" spans="1:14" ht="12.75" customHeight="1">
      <c r="A23" s="3"/>
      <c r="B23" s="526" t="s">
        <v>18</v>
      </c>
      <c r="C23" s="527"/>
      <c r="D23" s="527"/>
      <c r="E23" s="528"/>
      <c r="F23" s="302">
        <v>181</v>
      </c>
      <c r="G23" s="302">
        <v>44</v>
      </c>
      <c r="H23" s="302">
        <v>225</v>
      </c>
      <c r="I23" s="302">
        <v>2</v>
      </c>
      <c r="J23" s="302">
        <v>227</v>
      </c>
      <c r="K23" s="302">
        <v>31</v>
      </c>
      <c r="L23" s="302">
        <v>3</v>
      </c>
      <c r="M23" s="302">
        <v>34</v>
      </c>
      <c r="N23" s="302">
        <v>4</v>
      </c>
    </row>
    <row r="24" spans="1:14" ht="12.75" customHeight="1">
      <c r="A24" s="3"/>
      <c r="B24" s="534" t="s">
        <v>85</v>
      </c>
      <c r="C24" s="519" t="s">
        <v>0</v>
      </c>
      <c r="D24" s="534" t="s">
        <v>86</v>
      </c>
      <c r="E24" s="130">
        <v>13</v>
      </c>
      <c r="F24" s="302">
        <v>185</v>
      </c>
      <c r="G24" s="302">
        <v>0</v>
      </c>
      <c r="H24" s="302">
        <v>185</v>
      </c>
      <c r="I24" s="302">
        <v>0</v>
      </c>
      <c r="J24" s="302">
        <v>185</v>
      </c>
      <c r="K24" s="302">
        <v>13</v>
      </c>
      <c r="L24" s="302">
        <v>5</v>
      </c>
      <c r="M24" s="302">
        <v>18</v>
      </c>
      <c r="N24" s="302">
        <v>6</v>
      </c>
    </row>
    <row r="25" spans="1:14">
      <c r="A25" s="3"/>
      <c r="B25" s="535"/>
      <c r="C25" s="522"/>
      <c r="D25" s="535"/>
      <c r="E25" s="130">
        <v>12</v>
      </c>
      <c r="F25" s="302">
        <v>12</v>
      </c>
      <c r="G25" s="302">
        <v>0</v>
      </c>
      <c r="H25" s="302">
        <v>12</v>
      </c>
      <c r="I25" s="302">
        <v>0</v>
      </c>
      <c r="J25" s="302">
        <v>12</v>
      </c>
      <c r="K25" s="302">
        <v>0</v>
      </c>
      <c r="L25" s="302">
        <v>0</v>
      </c>
      <c r="M25" s="302">
        <v>0</v>
      </c>
      <c r="N25" s="302">
        <v>0</v>
      </c>
    </row>
    <row r="26" spans="1:14">
      <c r="A26" s="3"/>
      <c r="B26" s="535"/>
      <c r="C26" s="525"/>
      <c r="D26" s="535"/>
      <c r="E26" s="130">
        <v>11</v>
      </c>
      <c r="F26" s="302">
        <v>13</v>
      </c>
      <c r="G26" s="302">
        <v>0</v>
      </c>
      <c r="H26" s="302">
        <v>13</v>
      </c>
      <c r="I26" s="302">
        <v>0</v>
      </c>
      <c r="J26" s="302">
        <v>13</v>
      </c>
      <c r="K26" s="302">
        <v>0</v>
      </c>
      <c r="L26" s="302">
        <v>0</v>
      </c>
      <c r="M26" s="302">
        <v>0</v>
      </c>
      <c r="N26" s="302">
        <v>0</v>
      </c>
    </row>
    <row r="27" spans="1:14">
      <c r="A27" s="3"/>
      <c r="B27" s="535"/>
      <c r="C27" s="519" t="s">
        <v>5</v>
      </c>
      <c r="D27" s="535"/>
      <c r="E27" s="130">
        <v>10</v>
      </c>
      <c r="F27" s="302">
        <v>19</v>
      </c>
      <c r="G27" s="302">
        <v>0</v>
      </c>
      <c r="H27" s="302">
        <v>19</v>
      </c>
      <c r="I27" s="302">
        <v>0</v>
      </c>
      <c r="J27" s="302">
        <v>19</v>
      </c>
      <c r="K27" s="302">
        <v>0</v>
      </c>
      <c r="L27" s="302">
        <v>0</v>
      </c>
      <c r="M27" s="302">
        <v>0</v>
      </c>
      <c r="N27" s="302">
        <v>0</v>
      </c>
    </row>
    <row r="28" spans="1:14">
      <c r="A28" s="3"/>
      <c r="B28" s="535"/>
      <c r="C28" s="522"/>
      <c r="D28" s="535"/>
      <c r="E28" s="130">
        <v>9</v>
      </c>
      <c r="F28" s="302">
        <v>5</v>
      </c>
      <c r="G28" s="302">
        <v>0</v>
      </c>
      <c r="H28" s="302">
        <v>5</v>
      </c>
      <c r="I28" s="302">
        <v>0</v>
      </c>
      <c r="J28" s="302">
        <v>5</v>
      </c>
      <c r="K28" s="302">
        <v>0</v>
      </c>
      <c r="L28" s="302">
        <v>0</v>
      </c>
      <c r="M28" s="302">
        <v>0</v>
      </c>
      <c r="N28" s="302">
        <v>0</v>
      </c>
    </row>
    <row r="29" spans="1:14">
      <c r="A29" s="3"/>
      <c r="B29" s="535"/>
      <c r="C29" s="522"/>
      <c r="D29" s="535"/>
      <c r="E29" s="130">
        <v>8</v>
      </c>
      <c r="F29" s="302">
        <v>4</v>
      </c>
      <c r="G29" s="302">
        <v>0</v>
      </c>
      <c r="H29" s="302">
        <v>4</v>
      </c>
      <c r="I29" s="302">
        <v>0</v>
      </c>
      <c r="J29" s="302">
        <v>4</v>
      </c>
      <c r="K29" s="302">
        <v>0</v>
      </c>
      <c r="L29" s="302">
        <v>1</v>
      </c>
      <c r="M29" s="302">
        <v>1</v>
      </c>
      <c r="N29" s="302">
        <v>1</v>
      </c>
    </row>
    <row r="30" spans="1:14">
      <c r="A30" s="3"/>
      <c r="B30" s="535"/>
      <c r="C30" s="522"/>
      <c r="D30" s="535"/>
      <c r="E30" s="130">
        <v>7</v>
      </c>
      <c r="F30" s="302">
        <v>10</v>
      </c>
      <c r="G30" s="302">
        <v>0</v>
      </c>
      <c r="H30" s="302">
        <v>10</v>
      </c>
      <c r="I30" s="302">
        <v>0</v>
      </c>
      <c r="J30" s="302">
        <v>10</v>
      </c>
      <c r="K30" s="302">
        <v>0</v>
      </c>
      <c r="L30" s="302">
        <v>0</v>
      </c>
      <c r="M30" s="302">
        <v>0</v>
      </c>
      <c r="N30" s="302">
        <v>0</v>
      </c>
    </row>
    <row r="31" spans="1:14">
      <c r="A31" s="3"/>
      <c r="B31" s="535"/>
      <c r="C31" s="525"/>
      <c r="D31" s="535"/>
      <c r="E31" s="130">
        <v>6</v>
      </c>
      <c r="F31" s="302">
        <v>11</v>
      </c>
      <c r="G31" s="302">
        <v>0</v>
      </c>
      <c r="H31" s="302">
        <v>11</v>
      </c>
      <c r="I31" s="302">
        <v>0</v>
      </c>
      <c r="J31" s="302">
        <v>11</v>
      </c>
      <c r="K31" s="302">
        <v>0</v>
      </c>
      <c r="L31" s="302">
        <v>1</v>
      </c>
      <c r="M31" s="302">
        <v>1</v>
      </c>
      <c r="N31" s="302">
        <v>3</v>
      </c>
    </row>
    <row r="32" spans="1:14">
      <c r="A32" s="3"/>
      <c r="B32" s="535"/>
      <c r="C32" s="531" t="s">
        <v>1</v>
      </c>
      <c r="D32" s="535"/>
      <c r="E32" s="130">
        <v>5</v>
      </c>
      <c r="F32" s="302">
        <v>8</v>
      </c>
      <c r="G32" s="302">
        <v>0</v>
      </c>
      <c r="H32" s="302">
        <v>8</v>
      </c>
      <c r="I32" s="302">
        <v>0</v>
      </c>
      <c r="J32" s="302">
        <v>8</v>
      </c>
      <c r="K32" s="302">
        <v>0</v>
      </c>
      <c r="L32" s="302">
        <v>0</v>
      </c>
      <c r="M32" s="302">
        <v>0</v>
      </c>
      <c r="N32" s="302">
        <v>0</v>
      </c>
    </row>
    <row r="33" spans="1:14">
      <c r="A33" s="3"/>
      <c r="B33" s="535"/>
      <c r="C33" s="537"/>
      <c r="D33" s="535"/>
      <c r="E33" s="130">
        <v>4</v>
      </c>
      <c r="F33" s="302">
        <v>10</v>
      </c>
      <c r="G33" s="302">
        <v>0</v>
      </c>
      <c r="H33" s="302">
        <v>10</v>
      </c>
      <c r="I33" s="302">
        <v>0</v>
      </c>
      <c r="J33" s="302">
        <v>10</v>
      </c>
      <c r="K33" s="302">
        <v>1</v>
      </c>
      <c r="L33" s="302">
        <v>0</v>
      </c>
      <c r="M33" s="302">
        <v>1</v>
      </c>
      <c r="N33" s="302">
        <v>0</v>
      </c>
    </row>
    <row r="34" spans="1:14">
      <c r="A34" s="3"/>
      <c r="B34" s="535"/>
      <c r="C34" s="537"/>
      <c r="D34" s="535"/>
      <c r="E34" s="130">
        <v>3</v>
      </c>
      <c r="F34" s="302">
        <v>0</v>
      </c>
      <c r="G34" s="302">
        <v>10</v>
      </c>
      <c r="H34" s="302">
        <v>10</v>
      </c>
      <c r="I34" s="302">
        <v>0</v>
      </c>
      <c r="J34" s="302">
        <v>10</v>
      </c>
      <c r="K34" s="302">
        <v>0</v>
      </c>
      <c r="L34" s="302">
        <v>0</v>
      </c>
      <c r="M34" s="302">
        <v>0</v>
      </c>
      <c r="N34" s="302">
        <v>0</v>
      </c>
    </row>
    <row r="35" spans="1:14">
      <c r="A35" s="3"/>
      <c r="B35" s="535"/>
      <c r="C35" s="537"/>
      <c r="D35" s="535"/>
      <c r="E35" s="130">
        <v>2</v>
      </c>
      <c r="F35" s="302">
        <v>0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  <c r="L35" s="302">
        <v>0</v>
      </c>
      <c r="M35" s="302">
        <v>0</v>
      </c>
      <c r="N35" s="302">
        <v>0</v>
      </c>
    </row>
    <row r="36" spans="1:14">
      <c r="A36" s="3"/>
      <c r="B36" s="535"/>
      <c r="C36" s="532"/>
      <c r="D36" s="536"/>
      <c r="E36" s="131">
        <v>1</v>
      </c>
      <c r="F36" s="302">
        <v>0</v>
      </c>
      <c r="G36" s="302">
        <v>38</v>
      </c>
      <c r="H36" s="302">
        <v>38</v>
      </c>
      <c r="I36" s="302">
        <v>3</v>
      </c>
      <c r="J36" s="302">
        <v>41</v>
      </c>
      <c r="K36" s="302">
        <v>0</v>
      </c>
      <c r="L36" s="302">
        <v>0</v>
      </c>
      <c r="M36" s="302">
        <v>0</v>
      </c>
      <c r="N36" s="302">
        <v>0</v>
      </c>
    </row>
    <row r="37" spans="1:14" ht="12.75" customHeight="1">
      <c r="A37" s="3"/>
      <c r="B37" s="526" t="s">
        <v>19</v>
      </c>
      <c r="C37" s="527"/>
      <c r="D37" s="527"/>
      <c r="E37" s="528"/>
      <c r="F37" s="302">
        <v>277</v>
      </c>
      <c r="G37" s="302">
        <v>48</v>
      </c>
      <c r="H37" s="302">
        <v>325</v>
      </c>
      <c r="I37" s="302">
        <v>3</v>
      </c>
      <c r="J37" s="302">
        <v>328</v>
      </c>
      <c r="K37" s="302">
        <v>14</v>
      </c>
      <c r="L37" s="302">
        <v>7</v>
      </c>
      <c r="M37" s="302">
        <v>21</v>
      </c>
      <c r="N37" s="302">
        <v>10</v>
      </c>
    </row>
    <row r="38" spans="1:14" ht="12.75" customHeight="1">
      <c r="A38" s="3"/>
      <c r="B38" s="534" t="s">
        <v>87</v>
      </c>
      <c r="C38" s="519" t="s">
        <v>0</v>
      </c>
      <c r="D38" s="534" t="s">
        <v>88</v>
      </c>
      <c r="E38" s="130">
        <v>13</v>
      </c>
      <c r="F38" s="302">
        <v>0</v>
      </c>
      <c r="G38" s="302">
        <v>0</v>
      </c>
      <c r="H38" s="302">
        <v>0</v>
      </c>
      <c r="I38" s="302">
        <v>0</v>
      </c>
      <c r="J38" s="302">
        <v>0</v>
      </c>
      <c r="K38" s="302">
        <v>0</v>
      </c>
      <c r="L38" s="302">
        <v>0</v>
      </c>
      <c r="M38" s="302">
        <v>0</v>
      </c>
      <c r="N38" s="302">
        <v>0</v>
      </c>
    </row>
    <row r="39" spans="1:14">
      <c r="A39" s="3"/>
      <c r="B39" s="535"/>
      <c r="C39" s="522"/>
      <c r="D39" s="535"/>
      <c r="E39" s="130">
        <v>12</v>
      </c>
      <c r="F39" s="302">
        <v>0</v>
      </c>
      <c r="G39" s="302">
        <v>0</v>
      </c>
      <c r="H39" s="302">
        <v>0</v>
      </c>
      <c r="I39" s="302">
        <v>0</v>
      </c>
      <c r="J39" s="302">
        <v>0</v>
      </c>
      <c r="K39" s="302">
        <v>0</v>
      </c>
      <c r="L39" s="302">
        <v>0</v>
      </c>
      <c r="M39" s="302">
        <v>0</v>
      </c>
      <c r="N39" s="302">
        <v>0</v>
      </c>
    </row>
    <row r="40" spans="1:14">
      <c r="A40" s="3"/>
      <c r="B40" s="535"/>
      <c r="C40" s="525"/>
      <c r="D40" s="535"/>
      <c r="E40" s="130">
        <v>11</v>
      </c>
      <c r="F40" s="302">
        <v>0</v>
      </c>
      <c r="G40" s="302">
        <v>0</v>
      </c>
      <c r="H40" s="302">
        <v>0</v>
      </c>
      <c r="I40" s="302">
        <v>0</v>
      </c>
      <c r="J40" s="302">
        <v>0</v>
      </c>
      <c r="K40" s="302">
        <v>0</v>
      </c>
      <c r="L40" s="302">
        <v>0</v>
      </c>
      <c r="M40" s="302">
        <v>0</v>
      </c>
      <c r="N40" s="302">
        <v>0</v>
      </c>
    </row>
    <row r="41" spans="1:14">
      <c r="A41" s="3"/>
      <c r="B41" s="535"/>
      <c r="C41" s="519" t="s">
        <v>5</v>
      </c>
      <c r="D41" s="535"/>
      <c r="E41" s="130">
        <v>10</v>
      </c>
      <c r="F41" s="302">
        <v>0</v>
      </c>
      <c r="G41" s="302">
        <v>0</v>
      </c>
      <c r="H41" s="302">
        <v>0</v>
      </c>
      <c r="I41" s="302">
        <v>0</v>
      </c>
      <c r="J41" s="302">
        <v>0</v>
      </c>
      <c r="K41" s="302">
        <v>0</v>
      </c>
      <c r="L41" s="302">
        <v>0</v>
      </c>
      <c r="M41" s="302">
        <v>0</v>
      </c>
      <c r="N41" s="302">
        <v>0</v>
      </c>
    </row>
    <row r="42" spans="1:14">
      <c r="A42" s="3"/>
      <c r="B42" s="535"/>
      <c r="C42" s="522"/>
      <c r="D42" s="535"/>
      <c r="E42" s="130">
        <v>9</v>
      </c>
      <c r="F42" s="302">
        <v>0</v>
      </c>
      <c r="G42" s="302">
        <v>0</v>
      </c>
      <c r="H42" s="302">
        <v>0</v>
      </c>
      <c r="I42" s="302">
        <v>0</v>
      </c>
      <c r="J42" s="302">
        <v>0</v>
      </c>
      <c r="K42" s="302">
        <v>0</v>
      </c>
      <c r="L42" s="302">
        <v>0</v>
      </c>
      <c r="M42" s="302">
        <v>0</v>
      </c>
      <c r="N42" s="302">
        <v>0</v>
      </c>
    </row>
    <row r="43" spans="1:14">
      <c r="A43" s="3"/>
      <c r="B43" s="535"/>
      <c r="C43" s="522"/>
      <c r="D43" s="535"/>
      <c r="E43" s="130">
        <v>8</v>
      </c>
      <c r="F43" s="302">
        <v>0</v>
      </c>
      <c r="G43" s="302">
        <v>0</v>
      </c>
      <c r="H43" s="302">
        <v>0</v>
      </c>
      <c r="I43" s="302">
        <v>0</v>
      </c>
      <c r="J43" s="302">
        <v>0</v>
      </c>
      <c r="K43" s="302">
        <v>0</v>
      </c>
      <c r="L43" s="302">
        <v>0</v>
      </c>
      <c r="M43" s="302">
        <v>0</v>
      </c>
      <c r="N43" s="302">
        <v>0</v>
      </c>
    </row>
    <row r="44" spans="1:14">
      <c r="A44" s="3"/>
      <c r="B44" s="535"/>
      <c r="C44" s="522"/>
      <c r="D44" s="535"/>
      <c r="E44" s="130">
        <v>7</v>
      </c>
      <c r="F44" s="302">
        <v>0</v>
      </c>
      <c r="G44" s="302">
        <v>0</v>
      </c>
      <c r="H44" s="302">
        <v>0</v>
      </c>
      <c r="I44" s="302">
        <v>0</v>
      </c>
      <c r="J44" s="302">
        <v>0</v>
      </c>
      <c r="K44" s="302">
        <v>0</v>
      </c>
      <c r="L44" s="302">
        <v>0</v>
      </c>
      <c r="M44" s="302">
        <v>0</v>
      </c>
      <c r="N44" s="302">
        <v>0</v>
      </c>
    </row>
    <row r="45" spans="1:14">
      <c r="A45" s="3"/>
      <c r="B45" s="535"/>
      <c r="C45" s="525"/>
      <c r="D45" s="535"/>
      <c r="E45" s="130">
        <v>6</v>
      </c>
      <c r="F45" s="302">
        <v>0</v>
      </c>
      <c r="G45" s="302">
        <v>0</v>
      </c>
      <c r="H45" s="302">
        <v>0</v>
      </c>
      <c r="I45" s="302">
        <v>0</v>
      </c>
      <c r="J45" s="302">
        <v>0</v>
      </c>
      <c r="K45" s="302">
        <v>0</v>
      </c>
      <c r="L45" s="302">
        <v>0</v>
      </c>
      <c r="M45" s="302">
        <v>0</v>
      </c>
      <c r="N45" s="302">
        <v>0</v>
      </c>
    </row>
    <row r="46" spans="1:14">
      <c r="A46" s="3"/>
      <c r="B46" s="535"/>
      <c r="C46" s="531" t="s">
        <v>1</v>
      </c>
      <c r="D46" s="535"/>
      <c r="E46" s="130">
        <v>5</v>
      </c>
      <c r="F46" s="302">
        <v>0</v>
      </c>
      <c r="G46" s="302">
        <v>0</v>
      </c>
      <c r="H46" s="302">
        <v>0</v>
      </c>
      <c r="I46" s="302">
        <v>0</v>
      </c>
      <c r="J46" s="302">
        <v>0</v>
      </c>
      <c r="K46" s="302">
        <v>0</v>
      </c>
      <c r="L46" s="302">
        <v>0</v>
      </c>
      <c r="M46" s="302">
        <v>0</v>
      </c>
      <c r="N46" s="302">
        <v>0</v>
      </c>
    </row>
    <row r="47" spans="1:14">
      <c r="A47" s="3"/>
      <c r="B47" s="535"/>
      <c r="C47" s="537"/>
      <c r="D47" s="535"/>
      <c r="E47" s="130">
        <v>4</v>
      </c>
      <c r="F47" s="302">
        <v>0</v>
      </c>
      <c r="G47" s="302">
        <v>0</v>
      </c>
      <c r="H47" s="302">
        <v>0</v>
      </c>
      <c r="I47" s="302">
        <v>0</v>
      </c>
      <c r="J47" s="302">
        <v>0</v>
      </c>
      <c r="K47" s="302">
        <v>0</v>
      </c>
      <c r="L47" s="302">
        <v>0</v>
      </c>
      <c r="M47" s="302">
        <v>0</v>
      </c>
      <c r="N47" s="302">
        <v>0</v>
      </c>
    </row>
    <row r="48" spans="1:14">
      <c r="A48" s="3"/>
      <c r="B48" s="535"/>
      <c r="C48" s="537"/>
      <c r="D48" s="535"/>
      <c r="E48" s="130">
        <v>3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>
      <c r="A49" s="3"/>
      <c r="B49" s="535"/>
      <c r="C49" s="537"/>
      <c r="D49" s="535"/>
      <c r="E49" s="130">
        <v>2</v>
      </c>
      <c r="F49" s="302">
        <v>0</v>
      </c>
      <c r="G49" s="302">
        <v>0</v>
      </c>
      <c r="H49" s="302">
        <v>0</v>
      </c>
      <c r="I49" s="302">
        <v>0</v>
      </c>
      <c r="J49" s="302">
        <v>0</v>
      </c>
      <c r="K49" s="302">
        <v>0</v>
      </c>
      <c r="L49" s="302">
        <v>0</v>
      </c>
      <c r="M49" s="302">
        <v>0</v>
      </c>
      <c r="N49" s="302">
        <v>0</v>
      </c>
    </row>
    <row r="50" spans="1:14">
      <c r="A50" s="3"/>
      <c r="B50" s="536"/>
      <c r="C50" s="532"/>
      <c r="D50" s="536"/>
      <c r="E50" s="130">
        <v>1</v>
      </c>
      <c r="F50" s="302">
        <v>0</v>
      </c>
      <c r="G50" s="302">
        <v>0</v>
      </c>
      <c r="H50" s="302">
        <v>0</v>
      </c>
      <c r="I50" s="302">
        <v>0</v>
      </c>
      <c r="J50" s="302">
        <v>0</v>
      </c>
      <c r="K50" s="302">
        <v>0</v>
      </c>
      <c r="L50" s="302">
        <v>0</v>
      </c>
      <c r="M50" s="302">
        <v>0</v>
      </c>
      <c r="N50" s="302">
        <v>0</v>
      </c>
    </row>
    <row r="51" spans="1:14" ht="12.75" customHeight="1">
      <c r="B51" s="526" t="s">
        <v>20</v>
      </c>
      <c r="C51" s="527"/>
      <c r="D51" s="527"/>
      <c r="E51" s="528"/>
      <c r="F51" s="302">
        <v>0</v>
      </c>
      <c r="G51" s="302">
        <v>0</v>
      </c>
      <c r="H51" s="302">
        <v>0</v>
      </c>
      <c r="I51" s="302">
        <v>0</v>
      </c>
      <c r="J51" s="302">
        <v>0</v>
      </c>
      <c r="K51" s="302">
        <v>0</v>
      </c>
      <c r="L51" s="302">
        <v>0</v>
      </c>
      <c r="M51" s="302">
        <v>0</v>
      </c>
      <c r="N51" s="302">
        <v>0</v>
      </c>
    </row>
    <row r="52" spans="1:14">
      <c r="B52" s="473" t="s">
        <v>37</v>
      </c>
      <c r="C52" s="474"/>
      <c r="D52" s="474"/>
      <c r="E52" s="475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71" t="s">
        <v>40</v>
      </c>
      <c r="C53" s="471"/>
      <c r="D53" s="471"/>
      <c r="E53" s="471"/>
      <c r="F53" s="268">
        <f t="shared" ref="F53:N53" si="0">+F23+F37+F51+F52</f>
        <v>458</v>
      </c>
      <c r="G53" s="268">
        <f t="shared" si="0"/>
        <v>92</v>
      </c>
      <c r="H53" s="268">
        <f t="shared" si="0"/>
        <v>550</v>
      </c>
      <c r="I53" s="268">
        <f t="shared" si="0"/>
        <v>5</v>
      </c>
      <c r="J53" s="268">
        <f t="shared" si="0"/>
        <v>555</v>
      </c>
      <c r="K53" s="268">
        <f t="shared" si="0"/>
        <v>45</v>
      </c>
      <c r="L53" s="268">
        <f t="shared" si="0"/>
        <v>10</v>
      </c>
      <c r="M53" s="268">
        <f t="shared" si="0"/>
        <v>55</v>
      </c>
      <c r="N53" s="268">
        <f t="shared" si="0"/>
        <v>14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35">
    <mergeCell ref="B38:B50"/>
    <mergeCell ref="C38:C40"/>
    <mergeCell ref="D38:D50"/>
    <mergeCell ref="C41:C45"/>
    <mergeCell ref="C46:C50"/>
    <mergeCell ref="B24:B36"/>
    <mergeCell ref="C24:C26"/>
    <mergeCell ref="D24:D36"/>
    <mergeCell ref="C27:C31"/>
    <mergeCell ref="C32:C36"/>
    <mergeCell ref="B1:N1"/>
    <mergeCell ref="B2:N2"/>
    <mergeCell ref="B3:N3"/>
    <mergeCell ref="B4:N4"/>
    <mergeCell ref="B10:B22"/>
    <mergeCell ref="C10:C12"/>
    <mergeCell ref="D10:D22"/>
    <mergeCell ref="C13:C17"/>
    <mergeCell ref="C18:C22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50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9" t="s">
        <v>16</v>
      </c>
      <c r="G9" s="109" t="s">
        <v>17</v>
      </c>
      <c r="H9" s="109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110">
        <v>13</v>
      </c>
      <c r="F10" s="258">
        <v>104</v>
      </c>
      <c r="G10" s="258">
        <v>0</v>
      </c>
      <c r="H10" s="258">
        <v>104</v>
      </c>
      <c r="I10" s="258">
        <v>0</v>
      </c>
      <c r="J10" s="258">
        <v>104</v>
      </c>
      <c r="K10" s="300">
        <v>44</v>
      </c>
      <c r="L10" s="300">
        <v>7</v>
      </c>
      <c r="M10" s="260">
        <v>51</v>
      </c>
      <c r="N10" s="259">
        <v>7</v>
      </c>
    </row>
    <row r="11" spans="1:14">
      <c r="A11" s="3"/>
      <c r="B11" s="15" t="s">
        <v>1</v>
      </c>
      <c r="C11" s="16" t="s">
        <v>0</v>
      </c>
      <c r="D11" s="11"/>
      <c r="E11" s="110">
        <v>12</v>
      </c>
      <c r="F11" s="258">
        <v>4</v>
      </c>
      <c r="G11" s="258">
        <v>0</v>
      </c>
      <c r="H11" s="258">
        <v>4</v>
      </c>
      <c r="I11" s="258">
        <v>0</v>
      </c>
      <c r="J11" s="258">
        <v>4</v>
      </c>
      <c r="K11" s="258">
        <v>0</v>
      </c>
      <c r="L11" s="258">
        <v>0</v>
      </c>
      <c r="M11" s="260">
        <v>0</v>
      </c>
      <c r="N11" s="259"/>
    </row>
    <row r="12" spans="1:14">
      <c r="A12" s="3"/>
      <c r="B12" s="15" t="s">
        <v>2</v>
      </c>
      <c r="C12" s="17"/>
      <c r="D12" s="18" t="s">
        <v>6</v>
      </c>
      <c r="E12" s="110">
        <v>11</v>
      </c>
      <c r="F12" s="258">
        <v>27</v>
      </c>
      <c r="G12" s="258">
        <v>0</v>
      </c>
      <c r="H12" s="258">
        <v>27</v>
      </c>
      <c r="I12" s="258">
        <v>0</v>
      </c>
      <c r="J12" s="258">
        <v>27</v>
      </c>
      <c r="K12" s="258">
        <v>0</v>
      </c>
      <c r="L12" s="258">
        <v>0</v>
      </c>
      <c r="M12" s="260">
        <v>0</v>
      </c>
      <c r="N12" s="259"/>
    </row>
    <row r="13" spans="1:14">
      <c r="A13" s="3"/>
      <c r="B13" s="15" t="s">
        <v>1</v>
      </c>
      <c r="C13" s="16"/>
      <c r="D13" s="18" t="s">
        <v>10</v>
      </c>
      <c r="E13" s="110">
        <v>10</v>
      </c>
      <c r="F13" s="258">
        <v>4</v>
      </c>
      <c r="G13" s="258">
        <v>0</v>
      </c>
      <c r="H13" s="258">
        <v>4</v>
      </c>
      <c r="I13" s="258">
        <v>0</v>
      </c>
      <c r="J13" s="258">
        <v>4</v>
      </c>
      <c r="K13" s="258">
        <v>0</v>
      </c>
      <c r="L13" s="258">
        <v>1</v>
      </c>
      <c r="M13" s="260">
        <v>1</v>
      </c>
      <c r="N13" s="259">
        <v>1</v>
      </c>
    </row>
    <row r="14" spans="1:14">
      <c r="A14" s="3"/>
      <c r="B14" s="15" t="s">
        <v>3</v>
      </c>
      <c r="C14" s="16"/>
      <c r="D14" s="18" t="s">
        <v>25</v>
      </c>
      <c r="E14" s="110">
        <v>9</v>
      </c>
      <c r="F14" s="258">
        <v>4</v>
      </c>
      <c r="G14" s="258">
        <v>0</v>
      </c>
      <c r="H14" s="258">
        <v>4</v>
      </c>
      <c r="I14" s="258">
        <v>0</v>
      </c>
      <c r="J14" s="258">
        <v>4</v>
      </c>
      <c r="K14" s="258">
        <v>0</v>
      </c>
      <c r="L14" s="258">
        <v>0</v>
      </c>
      <c r="M14" s="260">
        <v>0</v>
      </c>
      <c r="N14" s="259"/>
    </row>
    <row r="15" spans="1:14">
      <c r="A15" s="3"/>
      <c r="B15" s="15" t="s">
        <v>4</v>
      </c>
      <c r="C15" s="16" t="s">
        <v>5</v>
      </c>
      <c r="D15" s="18" t="s">
        <v>22</v>
      </c>
      <c r="E15" s="110">
        <v>8</v>
      </c>
      <c r="F15" s="258">
        <v>4</v>
      </c>
      <c r="G15" s="258">
        <v>0</v>
      </c>
      <c r="H15" s="258">
        <v>4</v>
      </c>
      <c r="I15" s="258">
        <v>0</v>
      </c>
      <c r="J15" s="258">
        <v>4</v>
      </c>
      <c r="K15" s="258">
        <v>0</v>
      </c>
      <c r="L15" s="258">
        <v>0</v>
      </c>
      <c r="M15" s="260">
        <v>0</v>
      </c>
      <c r="N15" s="259"/>
    </row>
    <row r="16" spans="1:14">
      <c r="A16" s="3"/>
      <c r="B16" s="15" t="s">
        <v>6</v>
      </c>
      <c r="C16" s="16"/>
      <c r="D16" s="18" t="s">
        <v>12</v>
      </c>
      <c r="E16" s="110">
        <v>7</v>
      </c>
      <c r="F16" s="258">
        <v>34</v>
      </c>
      <c r="G16" s="258">
        <v>0</v>
      </c>
      <c r="H16" s="258">
        <v>34</v>
      </c>
      <c r="I16" s="258">
        <v>0</v>
      </c>
      <c r="J16" s="258">
        <v>34</v>
      </c>
      <c r="K16" s="258">
        <v>1</v>
      </c>
      <c r="L16" s="258">
        <v>0</v>
      </c>
      <c r="M16" s="260">
        <v>1</v>
      </c>
      <c r="N16" s="259"/>
    </row>
    <row r="17" spans="1:14">
      <c r="A17" s="3"/>
      <c r="B17" s="15" t="s">
        <v>7</v>
      </c>
      <c r="C17" s="17"/>
      <c r="D17" s="18" t="s">
        <v>4</v>
      </c>
      <c r="E17" s="110">
        <v>6</v>
      </c>
      <c r="F17" s="258">
        <v>50</v>
      </c>
      <c r="G17" s="258">
        <v>0</v>
      </c>
      <c r="H17" s="258">
        <v>50</v>
      </c>
      <c r="I17" s="258">
        <v>0</v>
      </c>
      <c r="J17" s="258">
        <v>50</v>
      </c>
      <c r="K17" s="258">
        <v>0</v>
      </c>
      <c r="L17" s="258">
        <v>0</v>
      </c>
      <c r="M17" s="260">
        <v>0</v>
      </c>
      <c r="N17" s="259"/>
    </row>
    <row r="18" spans="1:14">
      <c r="A18" s="3"/>
      <c r="B18" s="15" t="s">
        <v>1</v>
      </c>
      <c r="C18" s="16"/>
      <c r="D18" s="18" t="s">
        <v>9</v>
      </c>
      <c r="E18" s="110">
        <v>5</v>
      </c>
      <c r="F18" s="258">
        <v>21</v>
      </c>
      <c r="G18" s="258">
        <v>0</v>
      </c>
      <c r="H18" s="258">
        <v>21</v>
      </c>
      <c r="I18" s="258">
        <v>0</v>
      </c>
      <c r="J18" s="258">
        <v>21</v>
      </c>
      <c r="K18" s="258">
        <v>0</v>
      </c>
      <c r="L18" s="258">
        <v>0</v>
      </c>
      <c r="M18" s="260">
        <v>0</v>
      </c>
      <c r="N18" s="259"/>
    </row>
    <row r="19" spans="1:14">
      <c r="A19" s="3"/>
      <c r="B19" s="15"/>
      <c r="C19" s="16"/>
      <c r="D19" s="18" t="s">
        <v>12</v>
      </c>
      <c r="E19" s="110">
        <v>4</v>
      </c>
      <c r="F19" s="258">
        <v>11</v>
      </c>
      <c r="G19" s="258">
        <v>0</v>
      </c>
      <c r="H19" s="258">
        <v>11</v>
      </c>
      <c r="I19" s="258">
        <v>0</v>
      </c>
      <c r="J19" s="258">
        <v>11</v>
      </c>
      <c r="K19" s="258">
        <v>0</v>
      </c>
      <c r="L19" s="258">
        <v>0</v>
      </c>
      <c r="M19" s="260">
        <v>0</v>
      </c>
      <c r="N19" s="259"/>
    </row>
    <row r="20" spans="1:14" ht="15">
      <c r="A20" s="3"/>
      <c r="B20" s="15"/>
      <c r="C20" s="16" t="s">
        <v>1</v>
      </c>
      <c r="D20" s="11"/>
      <c r="E20" s="110">
        <v>3</v>
      </c>
      <c r="F20" s="301"/>
      <c r="G20" s="258">
        <v>15</v>
      </c>
      <c r="H20" s="258">
        <v>15</v>
      </c>
      <c r="I20" s="258">
        <v>0</v>
      </c>
      <c r="J20" s="258">
        <v>15</v>
      </c>
      <c r="K20" s="258">
        <v>0</v>
      </c>
      <c r="L20" s="258">
        <v>0</v>
      </c>
      <c r="M20" s="260">
        <v>0</v>
      </c>
      <c r="N20" s="259"/>
    </row>
    <row r="21" spans="1:14" ht="15">
      <c r="A21" s="3"/>
      <c r="B21" s="15"/>
      <c r="C21" s="16"/>
      <c r="D21" s="11"/>
      <c r="E21" s="110">
        <v>2</v>
      </c>
      <c r="F21" s="301"/>
      <c r="G21" s="258">
        <v>25</v>
      </c>
      <c r="H21" s="258">
        <v>25</v>
      </c>
      <c r="I21" s="258">
        <v>0</v>
      </c>
      <c r="J21" s="258">
        <v>25</v>
      </c>
      <c r="K21" s="258">
        <v>0</v>
      </c>
      <c r="L21" s="258">
        <v>0</v>
      </c>
      <c r="M21" s="260">
        <v>0</v>
      </c>
      <c r="N21" s="259"/>
    </row>
    <row r="22" spans="1:14" ht="15">
      <c r="A22" s="3"/>
      <c r="B22" s="19"/>
      <c r="C22" s="17"/>
      <c r="D22" s="11"/>
      <c r="E22" s="9">
        <v>1</v>
      </c>
      <c r="F22" s="301"/>
      <c r="G22" s="258">
        <v>5</v>
      </c>
      <c r="H22" s="258">
        <v>5</v>
      </c>
      <c r="I22" s="258">
        <v>5</v>
      </c>
      <c r="J22" s="258">
        <v>10</v>
      </c>
      <c r="K22" s="258">
        <v>1</v>
      </c>
      <c r="L22" s="258">
        <v>0</v>
      </c>
      <c r="M22" s="260">
        <v>1</v>
      </c>
      <c r="N22" s="259"/>
    </row>
    <row r="23" spans="1:14" ht="12.75" customHeight="1">
      <c r="A23" s="3"/>
      <c r="B23" s="434" t="s">
        <v>18</v>
      </c>
      <c r="C23" s="435"/>
      <c r="D23" s="435"/>
      <c r="E23" s="436"/>
      <c r="F23" s="258">
        <v>263</v>
      </c>
      <c r="G23" s="258">
        <v>45</v>
      </c>
      <c r="H23" s="261">
        <v>308</v>
      </c>
      <c r="I23" s="258">
        <v>5</v>
      </c>
      <c r="J23" s="261">
        <v>313</v>
      </c>
      <c r="K23" s="262">
        <v>46</v>
      </c>
      <c r="L23" s="262">
        <v>8</v>
      </c>
      <c r="M23" s="258">
        <v>54</v>
      </c>
      <c r="N23" s="258">
        <v>8</v>
      </c>
    </row>
    <row r="24" spans="1:14">
      <c r="A24" s="3"/>
      <c r="B24" s="15"/>
      <c r="C24" s="15"/>
      <c r="D24" s="22"/>
      <c r="E24" s="19">
        <v>13</v>
      </c>
      <c r="F24" s="258">
        <v>208</v>
      </c>
      <c r="G24" s="258">
        <v>5</v>
      </c>
      <c r="H24" s="258">
        <v>213</v>
      </c>
      <c r="I24" s="258">
        <v>0</v>
      </c>
      <c r="J24" s="258">
        <v>213</v>
      </c>
      <c r="K24" s="300">
        <v>44</v>
      </c>
      <c r="L24" s="300">
        <v>9</v>
      </c>
      <c r="M24" s="259">
        <v>53</v>
      </c>
      <c r="N24" s="259">
        <v>20</v>
      </c>
    </row>
    <row r="25" spans="1:14">
      <c r="A25" s="3"/>
      <c r="B25" s="15"/>
      <c r="C25" s="15" t="s">
        <v>0</v>
      </c>
      <c r="D25" s="22"/>
      <c r="E25" s="110">
        <v>12</v>
      </c>
      <c r="F25" s="258">
        <v>4</v>
      </c>
      <c r="G25" s="258">
        <v>0</v>
      </c>
      <c r="H25" s="258">
        <v>4</v>
      </c>
      <c r="I25" s="258">
        <v>0</v>
      </c>
      <c r="J25" s="258">
        <v>4</v>
      </c>
      <c r="K25" s="258">
        <v>0</v>
      </c>
      <c r="L25" s="258">
        <v>0</v>
      </c>
      <c r="M25" s="259">
        <v>0</v>
      </c>
      <c r="N25" s="259"/>
    </row>
    <row r="26" spans="1:14">
      <c r="A26" s="3"/>
      <c r="B26" s="15" t="s">
        <v>7</v>
      </c>
      <c r="C26" s="19"/>
      <c r="D26" s="22"/>
      <c r="E26" s="110">
        <v>11</v>
      </c>
      <c r="F26" s="258">
        <v>24</v>
      </c>
      <c r="G26" s="258">
        <v>0</v>
      </c>
      <c r="H26" s="258">
        <v>24</v>
      </c>
      <c r="I26" s="258">
        <v>0</v>
      </c>
      <c r="J26" s="258">
        <v>24</v>
      </c>
      <c r="K26" s="258">
        <v>0</v>
      </c>
      <c r="L26" s="258">
        <v>0</v>
      </c>
      <c r="M26" s="259">
        <v>0</v>
      </c>
      <c r="N26" s="259"/>
    </row>
    <row r="27" spans="1:14">
      <c r="A27" s="3"/>
      <c r="B27" s="15" t="s">
        <v>8</v>
      </c>
      <c r="C27" s="15"/>
      <c r="D27" s="22" t="s">
        <v>26</v>
      </c>
      <c r="E27" s="110">
        <v>10</v>
      </c>
      <c r="F27" s="258">
        <v>11</v>
      </c>
      <c r="G27" s="258">
        <v>0</v>
      </c>
      <c r="H27" s="258">
        <v>11</v>
      </c>
      <c r="I27" s="258">
        <v>0</v>
      </c>
      <c r="J27" s="258">
        <v>11</v>
      </c>
      <c r="K27" s="258">
        <v>1</v>
      </c>
      <c r="L27" s="258">
        <v>0</v>
      </c>
      <c r="M27" s="259">
        <v>1</v>
      </c>
      <c r="N27" s="259"/>
    </row>
    <row r="28" spans="1:14">
      <c r="A28" s="3"/>
      <c r="B28" s="15" t="s">
        <v>0</v>
      </c>
      <c r="C28" s="15"/>
      <c r="D28" s="22" t="s">
        <v>8</v>
      </c>
      <c r="E28" s="110">
        <v>9</v>
      </c>
      <c r="F28" s="258">
        <v>7</v>
      </c>
      <c r="G28" s="258">
        <v>0</v>
      </c>
      <c r="H28" s="258">
        <v>7</v>
      </c>
      <c r="I28" s="258">
        <v>0</v>
      </c>
      <c r="J28" s="258">
        <v>7</v>
      </c>
      <c r="K28" s="258">
        <v>0</v>
      </c>
      <c r="L28" s="258">
        <v>0</v>
      </c>
      <c r="M28" s="259">
        <v>0</v>
      </c>
      <c r="N28" s="259"/>
    </row>
    <row r="29" spans="1:14">
      <c r="A29" s="3"/>
      <c r="B29" s="15" t="s">
        <v>2</v>
      </c>
      <c r="C29" s="15" t="s">
        <v>5</v>
      </c>
      <c r="D29" s="22" t="s">
        <v>27</v>
      </c>
      <c r="E29" s="110">
        <v>8</v>
      </c>
      <c r="F29" s="258">
        <v>5</v>
      </c>
      <c r="G29" s="258">
        <v>0</v>
      </c>
      <c r="H29" s="258">
        <v>5</v>
      </c>
      <c r="I29" s="258">
        <v>0</v>
      </c>
      <c r="J29" s="258">
        <v>5</v>
      </c>
      <c r="K29" s="258">
        <v>0</v>
      </c>
      <c r="L29" s="258">
        <v>0</v>
      </c>
      <c r="M29" s="259">
        <v>0</v>
      </c>
      <c r="N29" s="259"/>
    </row>
    <row r="30" spans="1:14">
      <c r="A30" s="3"/>
      <c r="B30" s="15" t="s">
        <v>4</v>
      </c>
      <c r="C30" s="15"/>
      <c r="D30" s="22" t="s">
        <v>4</v>
      </c>
      <c r="E30" s="110">
        <v>7</v>
      </c>
      <c r="F30" s="258">
        <v>10</v>
      </c>
      <c r="G30" s="258">
        <v>0</v>
      </c>
      <c r="H30" s="258">
        <v>10</v>
      </c>
      <c r="I30" s="258">
        <v>0</v>
      </c>
      <c r="J30" s="258">
        <v>10</v>
      </c>
      <c r="K30" s="258">
        <v>0</v>
      </c>
      <c r="L30" s="258">
        <v>0</v>
      </c>
      <c r="M30" s="259">
        <v>0</v>
      </c>
      <c r="N30" s="259"/>
    </row>
    <row r="31" spans="1:14">
      <c r="A31" s="3"/>
      <c r="B31" s="15" t="s">
        <v>0</v>
      </c>
      <c r="C31" s="15"/>
      <c r="D31" s="22" t="s">
        <v>9</v>
      </c>
      <c r="E31" s="110">
        <v>6</v>
      </c>
      <c r="F31" s="258">
        <v>35</v>
      </c>
      <c r="G31" s="258">
        <v>0</v>
      </c>
      <c r="H31" s="258">
        <v>35</v>
      </c>
      <c r="I31" s="258">
        <v>0</v>
      </c>
      <c r="J31" s="258">
        <v>35</v>
      </c>
      <c r="K31" s="258">
        <v>0</v>
      </c>
      <c r="L31" s="258">
        <v>0</v>
      </c>
      <c r="M31" s="259">
        <v>0</v>
      </c>
      <c r="N31" s="259"/>
    </row>
    <row r="32" spans="1:14">
      <c r="A32" s="3"/>
      <c r="B32" s="15" t="s">
        <v>9</v>
      </c>
      <c r="C32" s="9"/>
      <c r="D32" s="22"/>
      <c r="E32" s="110">
        <v>5</v>
      </c>
      <c r="F32" s="258">
        <v>19</v>
      </c>
      <c r="G32" s="258">
        <v>0</v>
      </c>
      <c r="H32" s="258">
        <v>19</v>
      </c>
      <c r="I32" s="258">
        <v>0</v>
      </c>
      <c r="J32" s="258">
        <v>19</v>
      </c>
      <c r="K32" s="258">
        <v>0</v>
      </c>
      <c r="L32" s="258">
        <v>0</v>
      </c>
      <c r="M32" s="259">
        <v>0</v>
      </c>
      <c r="N32" s="259"/>
    </row>
    <row r="33" spans="1:14">
      <c r="A33" s="3"/>
      <c r="B33" s="15"/>
      <c r="C33" s="15"/>
      <c r="D33" s="22"/>
      <c r="E33" s="110">
        <v>4</v>
      </c>
      <c r="F33" s="258">
        <v>19</v>
      </c>
      <c r="G33" s="258">
        <v>0</v>
      </c>
      <c r="H33" s="258">
        <v>19</v>
      </c>
      <c r="I33" s="258">
        <v>0</v>
      </c>
      <c r="J33" s="258">
        <v>19</v>
      </c>
      <c r="K33" s="258">
        <v>0</v>
      </c>
      <c r="L33" s="258">
        <v>0</v>
      </c>
      <c r="M33" s="259">
        <v>0</v>
      </c>
      <c r="N33" s="259"/>
    </row>
    <row r="34" spans="1:14" ht="15">
      <c r="A34" s="3"/>
      <c r="B34" s="15"/>
      <c r="C34" s="15" t="s">
        <v>1</v>
      </c>
      <c r="D34" s="22"/>
      <c r="E34" s="110">
        <v>3</v>
      </c>
      <c r="F34" s="301"/>
      <c r="G34" s="258">
        <v>15</v>
      </c>
      <c r="H34" s="258">
        <v>15</v>
      </c>
      <c r="I34" s="258">
        <v>0</v>
      </c>
      <c r="J34" s="258">
        <v>15</v>
      </c>
      <c r="K34" s="258">
        <v>0</v>
      </c>
      <c r="L34" s="258">
        <v>0</v>
      </c>
      <c r="M34" s="259">
        <v>0</v>
      </c>
      <c r="N34" s="259"/>
    </row>
    <row r="35" spans="1:14" ht="15">
      <c r="A35" s="3"/>
      <c r="B35" s="15"/>
      <c r="C35" s="15"/>
      <c r="D35" s="22"/>
      <c r="E35" s="110">
        <v>2</v>
      </c>
      <c r="F35" s="301"/>
      <c r="G35" s="258">
        <v>20</v>
      </c>
      <c r="H35" s="258">
        <v>20</v>
      </c>
      <c r="I35" s="258">
        <v>0</v>
      </c>
      <c r="J35" s="258">
        <v>20</v>
      </c>
      <c r="K35" s="258">
        <v>0</v>
      </c>
      <c r="L35" s="258">
        <v>0</v>
      </c>
      <c r="M35" s="259">
        <v>0</v>
      </c>
      <c r="N35" s="259"/>
    </row>
    <row r="36" spans="1:14" ht="15">
      <c r="A36" s="3"/>
      <c r="B36" s="19"/>
      <c r="C36" s="19"/>
      <c r="D36" s="22"/>
      <c r="E36" s="9">
        <v>1</v>
      </c>
      <c r="F36" s="301"/>
      <c r="G36" s="258">
        <v>15</v>
      </c>
      <c r="H36" s="258">
        <v>15</v>
      </c>
      <c r="I36" s="258">
        <v>3</v>
      </c>
      <c r="J36" s="258">
        <v>18</v>
      </c>
      <c r="K36" s="258">
        <v>0</v>
      </c>
      <c r="L36" s="258">
        <v>0</v>
      </c>
      <c r="M36" s="259">
        <v>0</v>
      </c>
      <c r="N36" s="259"/>
    </row>
    <row r="37" spans="1:14" ht="12.75" customHeight="1">
      <c r="A37" s="3"/>
      <c r="B37" s="434" t="s">
        <v>19</v>
      </c>
      <c r="C37" s="435"/>
      <c r="D37" s="435"/>
      <c r="E37" s="435"/>
      <c r="F37" s="258">
        <v>342</v>
      </c>
      <c r="G37" s="258">
        <v>55</v>
      </c>
      <c r="H37" s="292">
        <v>397</v>
      </c>
      <c r="I37" s="293">
        <v>3</v>
      </c>
      <c r="J37" s="261">
        <v>400</v>
      </c>
      <c r="K37" s="262">
        <v>45</v>
      </c>
      <c r="L37" s="258">
        <v>9</v>
      </c>
      <c r="M37" s="261">
        <v>54</v>
      </c>
      <c r="N37" s="258">
        <v>20</v>
      </c>
    </row>
    <row r="38" spans="1:14">
      <c r="A38" s="3"/>
      <c r="B38" s="9"/>
      <c r="C38" s="9"/>
      <c r="D38" s="23"/>
      <c r="E38" s="110">
        <v>13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300">
        <v>2</v>
      </c>
      <c r="M38" s="259">
        <v>2</v>
      </c>
      <c r="N38" s="259">
        <v>3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110">
        <v>12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9">
        <v>0</v>
      </c>
      <c r="N39" s="259"/>
    </row>
    <row r="40" spans="1:14">
      <c r="A40" s="3"/>
      <c r="B40" s="15" t="s">
        <v>10</v>
      </c>
      <c r="C40" s="15"/>
      <c r="D40" s="22" t="s">
        <v>10</v>
      </c>
      <c r="E40" s="110">
        <v>11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9">
        <v>0</v>
      </c>
      <c r="N40" s="259"/>
    </row>
    <row r="41" spans="1:14">
      <c r="A41" s="3"/>
      <c r="B41" s="15" t="s">
        <v>11</v>
      </c>
      <c r="C41" s="9"/>
      <c r="D41" s="22" t="s">
        <v>2</v>
      </c>
      <c r="E41" s="110">
        <v>10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9">
        <v>0</v>
      </c>
      <c r="N41" s="259"/>
    </row>
    <row r="42" spans="1:14">
      <c r="A42" s="3"/>
      <c r="B42" s="15" t="s">
        <v>4</v>
      </c>
      <c r="C42" s="15"/>
      <c r="D42" s="22" t="s">
        <v>27</v>
      </c>
      <c r="E42" s="110">
        <v>9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9">
        <v>0</v>
      </c>
      <c r="N42" s="259"/>
    </row>
    <row r="43" spans="1:14">
      <c r="A43" s="3"/>
      <c r="B43" s="15" t="s">
        <v>3</v>
      </c>
      <c r="C43" s="15" t="s">
        <v>5</v>
      </c>
      <c r="D43" s="22" t="s">
        <v>1</v>
      </c>
      <c r="E43" s="110">
        <v>8</v>
      </c>
      <c r="F43" s="258">
        <v>0</v>
      </c>
      <c r="G43" s="258">
        <v>0</v>
      </c>
      <c r="H43" s="258">
        <v>0</v>
      </c>
      <c r="I43" s="258">
        <v>0</v>
      </c>
      <c r="J43" s="258">
        <v>0</v>
      </c>
      <c r="K43" s="258">
        <v>0</v>
      </c>
      <c r="L43" s="258">
        <v>0</v>
      </c>
      <c r="M43" s="259">
        <v>0</v>
      </c>
      <c r="N43" s="259"/>
    </row>
    <row r="44" spans="1:14">
      <c r="A44" s="3"/>
      <c r="B44" s="15" t="s">
        <v>4</v>
      </c>
      <c r="C44" s="15"/>
      <c r="D44" s="22" t="s">
        <v>26</v>
      </c>
      <c r="E44" s="110">
        <v>7</v>
      </c>
      <c r="F44" s="258">
        <v>0</v>
      </c>
      <c r="G44" s="258">
        <v>0</v>
      </c>
      <c r="H44" s="258">
        <v>0</v>
      </c>
      <c r="I44" s="258">
        <v>0</v>
      </c>
      <c r="J44" s="258">
        <v>0</v>
      </c>
      <c r="K44" s="258">
        <v>0</v>
      </c>
      <c r="L44" s="258">
        <v>0</v>
      </c>
      <c r="M44" s="259">
        <v>0</v>
      </c>
      <c r="N44" s="259"/>
    </row>
    <row r="45" spans="1:14">
      <c r="A45" s="3"/>
      <c r="B45" s="15" t="s">
        <v>1</v>
      </c>
      <c r="C45" s="15"/>
      <c r="D45" s="22" t="s">
        <v>22</v>
      </c>
      <c r="E45" s="110">
        <v>6</v>
      </c>
      <c r="F45" s="258">
        <v>0</v>
      </c>
      <c r="G45" s="258">
        <v>0</v>
      </c>
      <c r="H45" s="258">
        <v>0</v>
      </c>
      <c r="I45" s="258">
        <v>0</v>
      </c>
      <c r="J45" s="258">
        <v>0</v>
      </c>
      <c r="K45" s="258">
        <v>0</v>
      </c>
      <c r="L45" s="258">
        <v>0</v>
      </c>
      <c r="M45" s="259">
        <v>0</v>
      </c>
      <c r="N45" s="259"/>
    </row>
    <row r="46" spans="1:14">
      <c r="A46" s="3"/>
      <c r="B46" s="15" t="s">
        <v>12</v>
      </c>
      <c r="C46" s="9"/>
      <c r="D46" s="22" t="s">
        <v>2</v>
      </c>
      <c r="E46" s="110">
        <v>5</v>
      </c>
      <c r="F46" s="258">
        <v>0</v>
      </c>
      <c r="G46" s="258">
        <v>0</v>
      </c>
      <c r="H46" s="258">
        <v>0</v>
      </c>
      <c r="I46" s="258">
        <v>0</v>
      </c>
      <c r="J46" s="258">
        <v>0</v>
      </c>
      <c r="K46" s="258">
        <v>0</v>
      </c>
      <c r="L46" s="258">
        <v>0</v>
      </c>
      <c r="M46" s="259">
        <v>0</v>
      </c>
      <c r="N46" s="259"/>
    </row>
    <row r="47" spans="1:14">
      <c r="A47" s="3"/>
      <c r="B47" s="15"/>
      <c r="C47" s="15"/>
      <c r="D47" s="22" t="s">
        <v>7</v>
      </c>
      <c r="E47" s="110">
        <v>4</v>
      </c>
      <c r="F47" s="258">
        <v>0</v>
      </c>
      <c r="G47" s="258">
        <v>0</v>
      </c>
      <c r="H47" s="258">
        <v>0</v>
      </c>
      <c r="I47" s="258">
        <v>0</v>
      </c>
      <c r="J47" s="258">
        <v>0</v>
      </c>
      <c r="K47" s="258">
        <v>0</v>
      </c>
      <c r="L47" s="258">
        <v>0</v>
      </c>
      <c r="M47" s="259">
        <v>0</v>
      </c>
      <c r="N47" s="259"/>
    </row>
    <row r="48" spans="1:14">
      <c r="A48" s="3"/>
      <c r="B48" s="15"/>
      <c r="C48" s="15" t="s">
        <v>1</v>
      </c>
      <c r="D48" s="22" t="s">
        <v>1</v>
      </c>
      <c r="E48" s="110">
        <v>3</v>
      </c>
      <c r="F48" s="258">
        <v>0</v>
      </c>
      <c r="G48" s="258">
        <v>0</v>
      </c>
      <c r="H48" s="258">
        <v>0</v>
      </c>
      <c r="I48" s="258">
        <v>0</v>
      </c>
      <c r="J48" s="258">
        <v>0</v>
      </c>
      <c r="K48" s="258">
        <v>0</v>
      </c>
      <c r="L48" s="258">
        <v>0</v>
      </c>
      <c r="M48" s="259">
        <v>0</v>
      </c>
      <c r="N48" s="259"/>
    </row>
    <row r="49" spans="1:14">
      <c r="A49" s="3"/>
      <c r="B49" s="15"/>
      <c r="C49" s="15"/>
      <c r="D49" s="22" t="s">
        <v>3</v>
      </c>
      <c r="E49" s="110">
        <v>2</v>
      </c>
      <c r="F49" s="258">
        <v>0</v>
      </c>
      <c r="G49" s="258">
        <v>0</v>
      </c>
      <c r="H49" s="258">
        <v>0</v>
      </c>
      <c r="I49" s="258">
        <v>0</v>
      </c>
      <c r="J49" s="258">
        <v>0</v>
      </c>
      <c r="K49" s="258">
        <v>0</v>
      </c>
      <c r="L49" s="258">
        <v>0</v>
      </c>
      <c r="M49" s="259">
        <v>0</v>
      </c>
      <c r="N49" s="259"/>
    </row>
    <row r="50" spans="1:14">
      <c r="A50" s="3"/>
      <c r="B50" s="19"/>
      <c r="C50" s="22"/>
      <c r="D50" s="19"/>
      <c r="E50" s="9">
        <v>1</v>
      </c>
      <c r="F50" s="258">
        <v>0</v>
      </c>
      <c r="G50" s="258">
        <v>0</v>
      </c>
      <c r="H50" s="263">
        <v>0</v>
      </c>
      <c r="I50" s="258">
        <v>4</v>
      </c>
      <c r="J50" s="263">
        <v>4</v>
      </c>
      <c r="K50" s="258">
        <v>0</v>
      </c>
      <c r="L50" s="258">
        <v>0</v>
      </c>
      <c r="M50" s="266">
        <v>0</v>
      </c>
      <c r="N50" s="266"/>
    </row>
    <row r="51" spans="1:14" ht="12.75" customHeight="1">
      <c r="B51" s="440" t="s">
        <v>20</v>
      </c>
      <c r="C51" s="440"/>
      <c r="D51" s="440"/>
      <c r="E51" s="440"/>
      <c r="F51" s="258">
        <v>0</v>
      </c>
      <c r="G51" s="258">
        <v>0</v>
      </c>
      <c r="H51" s="258">
        <v>0</v>
      </c>
      <c r="I51" s="258">
        <v>4</v>
      </c>
      <c r="J51" s="258">
        <v>4</v>
      </c>
      <c r="K51" s="258">
        <v>0</v>
      </c>
      <c r="L51" s="258">
        <v>2</v>
      </c>
      <c r="M51" s="258">
        <v>2</v>
      </c>
      <c r="N51" s="258">
        <v>3</v>
      </c>
    </row>
    <row r="52" spans="1:14">
      <c r="B52" s="434" t="s">
        <v>37</v>
      </c>
      <c r="C52" s="435"/>
      <c r="D52" s="435"/>
      <c r="E52" s="436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39" t="s">
        <v>40</v>
      </c>
      <c r="C53" s="439"/>
      <c r="D53" s="439"/>
      <c r="E53" s="439"/>
      <c r="F53" s="267">
        <v>605</v>
      </c>
      <c r="G53" s="267">
        <v>100</v>
      </c>
      <c r="H53" s="267">
        <v>705</v>
      </c>
      <c r="I53" s="267">
        <v>12</v>
      </c>
      <c r="J53" s="267">
        <v>717</v>
      </c>
      <c r="K53" s="267">
        <v>91</v>
      </c>
      <c r="L53" s="267">
        <v>19</v>
      </c>
      <c r="M53" s="267">
        <v>110</v>
      </c>
      <c r="N53" s="267">
        <v>31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 t="s">
        <v>63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64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2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45" t="s">
        <v>16</v>
      </c>
      <c r="G9" s="145" t="s">
        <v>17</v>
      </c>
      <c r="H9" s="145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149"/>
      <c r="C10" s="16" t="s">
        <v>0</v>
      </c>
      <c r="D10" s="11"/>
      <c r="E10" s="146">
        <v>13</v>
      </c>
      <c r="F10" s="150">
        <v>231</v>
      </c>
      <c r="G10" s="150">
        <v>19</v>
      </c>
      <c r="H10" s="151">
        <f>F10+G10</f>
        <v>250</v>
      </c>
      <c r="I10" s="150">
        <v>0</v>
      </c>
      <c r="J10" s="151">
        <f>H10+I10</f>
        <v>250</v>
      </c>
      <c r="K10" s="152">
        <f>289+2</f>
        <v>291</v>
      </c>
      <c r="L10" s="152">
        <f>39+19</f>
        <v>58</v>
      </c>
      <c r="M10" s="153">
        <f>K10+L10</f>
        <v>349</v>
      </c>
      <c r="N10" s="152">
        <f>46+24</f>
        <v>70</v>
      </c>
    </row>
    <row r="11" spans="1:14" ht="12.75" customHeight="1">
      <c r="A11" s="3"/>
      <c r="B11" s="149" t="s">
        <v>1</v>
      </c>
      <c r="C11" s="16"/>
      <c r="D11" s="11"/>
      <c r="E11" s="146">
        <v>12</v>
      </c>
      <c r="F11" s="150">
        <v>9</v>
      </c>
      <c r="G11" s="150">
        <v>0</v>
      </c>
      <c r="H11" s="151">
        <f t="shared" ref="H11:H22" si="0">F11+G11</f>
        <v>9</v>
      </c>
      <c r="I11" s="150">
        <v>0</v>
      </c>
      <c r="J11" s="151">
        <f t="shared" ref="J11:J52" si="1">H11+I11</f>
        <v>9</v>
      </c>
      <c r="K11" s="152">
        <v>0</v>
      </c>
      <c r="L11" s="154">
        <v>0</v>
      </c>
      <c r="M11" s="153">
        <f t="shared" ref="M11:M22" si="2">K11+L11</f>
        <v>0</v>
      </c>
      <c r="N11" s="152">
        <v>0</v>
      </c>
    </row>
    <row r="12" spans="1:14" ht="12.75" customHeight="1">
      <c r="A12" s="3"/>
      <c r="B12" s="149" t="s">
        <v>2</v>
      </c>
      <c r="C12" s="97"/>
      <c r="D12" s="18" t="s">
        <v>6</v>
      </c>
      <c r="E12" s="146">
        <v>11</v>
      </c>
      <c r="F12" s="150">
        <v>13</v>
      </c>
      <c r="G12" s="150">
        <v>0</v>
      </c>
      <c r="H12" s="151">
        <f t="shared" si="0"/>
        <v>13</v>
      </c>
      <c r="I12" s="150">
        <v>0</v>
      </c>
      <c r="J12" s="151">
        <f t="shared" si="1"/>
        <v>13</v>
      </c>
      <c r="K12" s="152">
        <v>1</v>
      </c>
      <c r="L12" s="154">
        <v>0</v>
      </c>
      <c r="M12" s="153">
        <f t="shared" si="2"/>
        <v>1</v>
      </c>
      <c r="N12" s="152">
        <v>0</v>
      </c>
    </row>
    <row r="13" spans="1:14">
      <c r="A13" s="3"/>
      <c r="B13" s="149" t="s">
        <v>1</v>
      </c>
      <c r="C13" s="16"/>
      <c r="D13" s="18" t="s">
        <v>10</v>
      </c>
      <c r="E13" s="146">
        <v>10</v>
      </c>
      <c r="F13" s="150">
        <v>10</v>
      </c>
      <c r="G13" s="150">
        <v>0</v>
      </c>
      <c r="H13" s="151">
        <f t="shared" si="0"/>
        <v>10</v>
      </c>
      <c r="I13" s="150">
        <v>0</v>
      </c>
      <c r="J13" s="151">
        <f t="shared" si="1"/>
        <v>10</v>
      </c>
      <c r="K13" s="152">
        <v>1</v>
      </c>
      <c r="L13" s="154">
        <v>0</v>
      </c>
      <c r="M13" s="153">
        <f t="shared" si="2"/>
        <v>1</v>
      </c>
      <c r="N13" s="152">
        <v>0</v>
      </c>
    </row>
    <row r="14" spans="1:14" ht="12.75" customHeight="1">
      <c r="A14" s="3"/>
      <c r="B14" s="149" t="s">
        <v>3</v>
      </c>
      <c r="C14" s="16"/>
      <c r="D14" s="18" t="s">
        <v>25</v>
      </c>
      <c r="E14" s="146">
        <v>9</v>
      </c>
      <c r="F14" s="150">
        <v>80</v>
      </c>
      <c r="G14" s="150">
        <v>0</v>
      </c>
      <c r="H14" s="151">
        <f t="shared" si="0"/>
        <v>80</v>
      </c>
      <c r="I14" s="150">
        <v>0</v>
      </c>
      <c r="J14" s="151">
        <f t="shared" si="1"/>
        <v>80</v>
      </c>
      <c r="K14" s="152">
        <v>0</v>
      </c>
      <c r="L14" s="154">
        <v>1</v>
      </c>
      <c r="M14" s="153">
        <f t="shared" si="2"/>
        <v>1</v>
      </c>
      <c r="N14" s="152">
        <v>2</v>
      </c>
    </row>
    <row r="15" spans="1:14">
      <c r="A15" s="3"/>
      <c r="B15" s="149" t="s">
        <v>4</v>
      </c>
      <c r="C15" s="16" t="s">
        <v>5</v>
      </c>
      <c r="D15" s="18" t="s">
        <v>22</v>
      </c>
      <c r="E15" s="146">
        <v>8</v>
      </c>
      <c r="F15" s="150">
        <v>109</v>
      </c>
      <c r="G15" s="150">
        <v>0</v>
      </c>
      <c r="H15" s="151">
        <f t="shared" si="0"/>
        <v>109</v>
      </c>
      <c r="I15" s="150">
        <v>0</v>
      </c>
      <c r="J15" s="151">
        <f t="shared" si="1"/>
        <v>109</v>
      </c>
      <c r="K15" s="152">
        <v>0</v>
      </c>
      <c r="L15" s="154">
        <v>0</v>
      </c>
      <c r="M15" s="153">
        <f t="shared" si="2"/>
        <v>0</v>
      </c>
      <c r="N15" s="152">
        <v>0</v>
      </c>
    </row>
    <row r="16" spans="1:14">
      <c r="A16" s="3"/>
      <c r="B16" s="149" t="s">
        <v>6</v>
      </c>
      <c r="C16" s="16"/>
      <c r="D16" s="18" t="s">
        <v>12</v>
      </c>
      <c r="E16" s="146">
        <v>7</v>
      </c>
      <c r="F16" s="150">
        <v>54</v>
      </c>
      <c r="G16" s="150">
        <v>0</v>
      </c>
      <c r="H16" s="151">
        <f t="shared" si="0"/>
        <v>54</v>
      </c>
      <c r="I16" s="150">
        <v>0</v>
      </c>
      <c r="J16" s="151">
        <f t="shared" si="1"/>
        <v>54</v>
      </c>
      <c r="K16" s="152">
        <v>0</v>
      </c>
      <c r="L16" s="154">
        <v>0</v>
      </c>
      <c r="M16" s="153">
        <f t="shared" si="2"/>
        <v>0</v>
      </c>
      <c r="N16" s="152">
        <v>0</v>
      </c>
    </row>
    <row r="17" spans="1:14">
      <c r="A17" s="3"/>
      <c r="B17" s="149" t="s">
        <v>7</v>
      </c>
      <c r="C17" s="97"/>
      <c r="D17" s="18" t="s">
        <v>4</v>
      </c>
      <c r="E17" s="146">
        <v>6</v>
      </c>
      <c r="F17" s="150">
        <v>31</v>
      </c>
      <c r="G17" s="150">
        <v>0</v>
      </c>
      <c r="H17" s="151">
        <f t="shared" si="0"/>
        <v>31</v>
      </c>
      <c r="I17" s="150">
        <v>0</v>
      </c>
      <c r="J17" s="151">
        <f t="shared" si="1"/>
        <v>31</v>
      </c>
      <c r="K17" s="152">
        <v>0</v>
      </c>
      <c r="L17" s="154">
        <v>0</v>
      </c>
      <c r="M17" s="153">
        <f t="shared" si="2"/>
        <v>0</v>
      </c>
      <c r="N17" s="152">
        <v>0</v>
      </c>
    </row>
    <row r="18" spans="1:14">
      <c r="A18" s="3"/>
      <c r="B18" s="149" t="s">
        <v>1</v>
      </c>
      <c r="C18" s="16"/>
      <c r="D18" s="18" t="s">
        <v>9</v>
      </c>
      <c r="E18" s="146">
        <v>5</v>
      </c>
      <c r="F18" s="155">
        <v>35</v>
      </c>
      <c r="G18" s="155">
        <v>0</v>
      </c>
      <c r="H18" s="151">
        <f t="shared" si="0"/>
        <v>35</v>
      </c>
      <c r="I18" s="155">
        <v>0</v>
      </c>
      <c r="J18" s="151">
        <f t="shared" si="1"/>
        <v>35</v>
      </c>
      <c r="K18" s="152">
        <v>0</v>
      </c>
      <c r="L18" s="156">
        <v>1</v>
      </c>
      <c r="M18" s="153">
        <f t="shared" si="2"/>
        <v>1</v>
      </c>
      <c r="N18" s="152">
        <v>1</v>
      </c>
    </row>
    <row r="19" spans="1:14">
      <c r="A19" s="3"/>
      <c r="B19" s="149"/>
      <c r="C19" s="16"/>
      <c r="D19" s="18" t="s">
        <v>12</v>
      </c>
      <c r="E19" s="146">
        <v>4</v>
      </c>
      <c r="F19" s="155">
        <v>29</v>
      </c>
      <c r="G19" s="155">
        <v>0</v>
      </c>
      <c r="H19" s="151">
        <f t="shared" si="0"/>
        <v>29</v>
      </c>
      <c r="I19" s="155">
        <v>0</v>
      </c>
      <c r="J19" s="151">
        <f t="shared" si="1"/>
        <v>29</v>
      </c>
      <c r="K19" s="152">
        <v>0</v>
      </c>
      <c r="L19" s="156">
        <v>0</v>
      </c>
      <c r="M19" s="153">
        <f t="shared" si="2"/>
        <v>0</v>
      </c>
      <c r="N19" s="152">
        <v>0</v>
      </c>
    </row>
    <row r="20" spans="1:14">
      <c r="A20" s="3"/>
      <c r="B20" s="149"/>
      <c r="C20" s="16" t="s">
        <v>1</v>
      </c>
      <c r="D20" s="11"/>
      <c r="E20" s="146">
        <v>3</v>
      </c>
      <c r="F20" s="155">
        <v>3</v>
      </c>
      <c r="G20" s="155">
        <v>42</v>
      </c>
      <c r="H20" s="151">
        <f t="shared" si="0"/>
        <v>45</v>
      </c>
      <c r="I20" s="155">
        <v>0</v>
      </c>
      <c r="J20" s="151">
        <f t="shared" si="1"/>
        <v>45</v>
      </c>
      <c r="K20" s="152">
        <v>0</v>
      </c>
      <c r="L20" s="156">
        <v>0</v>
      </c>
      <c r="M20" s="153">
        <f t="shared" si="2"/>
        <v>0</v>
      </c>
      <c r="N20" s="152">
        <v>0</v>
      </c>
    </row>
    <row r="21" spans="1:14">
      <c r="A21" s="3"/>
      <c r="B21" s="149"/>
      <c r="C21" s="16"/>
      <c r="D21" s="11"/>
      <c r="E21" s="146">
        <v>2</v>
      </c>
      <c r="F21" s="155">
        <v>1</v>
      </c>
      <c r="G21" s="155">
        <v>53</v>
      </c>
      <c r="H21" s="151">
        <f t="shared" si="0"/>
        <v>54</v>
      </c>
      <c r="I21" s="155">
        <v>0</v>
      </c>
      <c r="J21" s="151">
        <f t="shared" si="1"/>
        <v>54</v>
      </c>
      <c r="K21" s="152">
        <v>0</v>
      </c>
      <c r="L21" s="156">
        <v>0</v>
      </c>
      <c r="M21" s="153">
        <f t="shared" si="2"/>
        <v>0</v>
      </c>
      <c r="N21" s="152">
        <v>0</v>
      </c>
    </row>
    <row r="22" spans="1:14">
      <c r="A22" s="3"/>
      <c r="B22" s="98"/>
      <c r="C22" s="97"/>
      <c r="D22" s="11"/>
      <c r="E22" s="9">
        <v>1</v>
      </c>
      <c r="F22" s="155">
        <v>0</v>
      </c>
      <c r="G22" s="155">
        <v>31</v>
      </c>
      <c r="H22" s="151">
        <f t="shared" si="0"/>
        <v>31</v>
      </c>
      <c r="I22" s="155">
        <v>7</v>
      </c>
      <c r="J22" s="151">
        <f t="shared" si="1"/>
        <v>38</v>
      </c>
      <c r="K22" s="152">
        <v>0</v>
      </c>
      <c r="L22" s="156">
        <v>0</v>
      </c>
      <c r="M22" s="153">
        <f t="shared" si="2"/>
        <v>0</v>
      </c>
      <c r="N22" s="152">
        <v>0</v>
      </c>
    </row>
    <row r="23" spans="1:14" ht="12.75" customHeight="1">
      <c r="A23" s="3"/>
      <c r="B23" s="434" t="s">
        <v>18</v>
      </c>
      <c r="C23" s="435"/>
      <c r="D23" s="435"/>
      <c r="E23" s="436"/>
      <c r="F23" s="151">
        <f t="shared" ref="F23:N23" si="3">SUM(F10:F22)</f>
        <v>605</v>
      </c>
      <c r="G23" s="151">
        <f t="shared" si="3"/>
        <v>145</v>
      </c>
      <c r="H23" s="151">
        <f t="shared" si="3"/>
        <v>750</v>
      </c>
      <c r="I23" s="151">
        <f t="shared" si="3"/>
        <v>7</v>
      </c>
      <c r="J23" s="151">
        <f t="shared" si="3"/>
        <v>757</v>
      </c>
      <c r="K23" s="151">
        <f t="shared" si="3"/>
        <v>293</v>
      </c>
      <c r="L23" s="151">
        <f t="shared" si="3"/>
        <v>60</v>
      </c>
      <c r="M23" s="151">
        <f t="shared" si="3"/>
        <v>353</v>
      </c>
      <c r="N23" s="151">
        <f t="shared" si="3"/>
        <v>73</v>
      </c>
    </row>
    <row r="24" spans="1:14">
      <c r="A24" s="3"/>
      <c r="B24" s="149"/>
      <c r="C24" s="149" t="s">
        <v>0</v>
      </c>
      <c r="D24" s="22"/>
      <c r="E24" s="98">
        <v>13</v>
      </c>
      <c r="F24" s="155">
        <v>637</v>
      </c>
      <c r="G24" s="157">
        <v>156</v>
      </c>
      <c r="H24" s="151">
        <f>F24+G24</f>
        <v>793</v>
      </c>
      <c r="I24" s="158">
        <v>0</v>
      </c>
      <c r="J24" s="151">
        <f t="shared" si="1"/>
        <v>793</v>
      </c>
      <c r="K24" s="152">
        <f>423+3</f>
        <v>426</v>
      </c>
      <c r="L24" s="156">
        <f>68+11</f>
        <v>79</v>
      </c>
      <c r="M24" s="159">
        <f>K24+L24</f>
        <v>505</v>
      </c>
      <c r="N24" s="152">
        <f>97+17</f>
        <v>114</v>
      </c>
    </row>
    <row r="25" spans="1:14">
      <c r="A25" s="3"/>
      <c r="B25" s="149"/>
      <c r="C25" s="149"/>
      <c r="D25" s="22"/>
      <c r="E25" s="146">
        <v>12</v>
      </c>
      <c r="F25" s="155">
        <v>20</v>
      </c>
      <c r="G25" s="157">
        <v>0</v>
      </c>
      <c r="H25" s="151">
        <f t="shared" ref="H25:H52" si="4">F25+G25</f>
        <v>20</v>
      </c>
      <c r="I25" s="158">
        <v>0</v>
      </c>
      <c r="J25" s="151">
        <f t="shared" si="1"/>
        <v>20</v>
      </c>
      <c r="K25" s="152">
        <v>0</v>
      </c>
      <c r="L25" s="156">
        <v>0</v>
      </c>
      <c r="M25" s="159">
        <f t="shared" ref="M25:M36" si="5">K25+L25</f>
        <v>0</v>
      </c>
      <c r="N25" s="152">
        <v>0</v>
      </c>
    </row>
    <row r="26" spans="1:14">
      <c r="A26" s="3"/>
      <c r="B26" s="149" t="s">
        <v>7</v>
      </c>
      <c r="C26" s="98"/>
      <c r="D26" s="22"/>
      <c r="E26" s="146">
        <v>11</v>
      </c>
      <c r="F26" s="155">
        <v>20</v>
      </c>
      <c r="G26" s="157">
        <v>0</v>
      </c>
      <c r="H26" s="151">
        <f t="shared" si="4"/>
        <v>20</v>
      </c>
      <c r="I26" s="158">
        <v>0</v>
      </c>
      <c r="J26" s="151">
        <f t="shared" si="1"/>
        <v>20</v>
      </c>
      <c r="K26" s="152">
        <v>0</v>
      </c>
      <c r="L26" s="156">
        <v>0</v>
      </c>
      <c r="M26" s="159">
        <f t="shared" si="5"/>
        <v>0</v>
      </c>
      <c r="N26" s="152">
        <v>0</v>
      </c>
    </row>
    <row r="27" spans="1:14">
      <c r="A27" s="3"/>
      <c r="B27" s="149" t="s">
        <v>8</v>
      </c>
      <c r="C27" s="149"/>
      <c r="D27" s="22" t="s">
        <v>26</v>
      </c>
      <c r="E27" s="146">
        <v>10</v>
      </c>
      <c r="F27" s="155">
        <v>25</v>
      </c>
      <c r="G27" s="157">
        <v>0</v>
      </c>
      <c r="H27" s="151">
        <f t="shared" si="4"/>
        <v>25</v>
      </c>
      <c r="I27" s="158">
        <v>0</v>
      </c>
      <c r="J27" s="151">
        <f t="shared" si="1"/>
        <v>25</v>
      </c>
      <c r="K27" s="152">
        <v>0</v>
      </c>
      <c r="L27" s="156">
        <v>0</v>
      </c>
      <c r="M27" s="159">
        <f t="shared" si="5"/>
        <v>0</v>
      </c>
      <c r="N27" s="152">
        <v>0</v>
      </c>
    </row>
    <row r="28" spans="1:14">
      <c r="A28" s="3"/>
      <c r="B28" s="149" t="s">
        <v>0</v>
      </c>
      <c r="C28" s="149"/>
      <c r="D28" s="22" t="s">
        <v>8</v>
      </c>
      <c r="E28" s="146">
        <v>9</v>
      </c>
      <c r="F28" s="155">
        <v>46</v>
      </c>
      <c r="G28" s="157">
        <v>0</v>
      </c>
      <c r="H28" s="151">
        <f t="shared" si="4"/>
        <v>46</v>
      </c>
      <c r="I28" s="158">
        <v>0</v>
      </c>
      <c r="J28" s="151">
        <f t="shared" si="1"/>
        <v>46</v>
      </c>
      <c r="K28" s="152">
        <v>0</v>
      </c>
      <c r="L28" s="156">
        <v>0</v>
      </c>
      <c r="M28" s="159">
        <f t="shared" si="5"/>
        <v>0</v>
      </c>
      <c r="N28" s="152">
        <v>0</v>
      </c>
    </row>
    <row r="29" spans="1:14">
      <c r="A29" s="3"/>
      <c r="B29" s="149" t="s">
        <v>2</v>
      </c>
      <c r="C29" s="149" t="s">
        <v>5</v>
      </c>
      <c r="D29" s="22" t="s">
        <v>27</v>
      </c>
      <c r="E29" s="146">
        <v>8</v>
      </c>
      <c r="F29" s="155">
        <v>40</v>
      </c>
      <c r="G29" s="157">
        <v>0</v>
      </c>
      <c r="H29" s="151">
        <f t="shared" si="4"/>
        <v>40</v>
      </c>
      <c r="I29" s="158">
        <v>0</v>
      </c>
      <c r="J29" s="151">
        <f t="shared" si="1"/>
        <v>40</v>
      </c>
      <c r="K29" s="152">
        <v>1</v>
      </c>
      <c r="L29" s="156">
        <v>1</v>
      </c>
      <c r="M29" s="159">
        <f t="shared" si="5"/>
        <v>2</v>
      </c>
      <c r="N29" s="152">
        <v>1</v>
      </c>
    </row>
    <row r="30" spans="1:14">
      <c r="A30" s="3"/>
      <c r="B30" s="149" t="s">
        <v>4</v>
      </c>
      <c r="C30" s="149"/>
      <c r="D30" s="22" t="s">
        <v>4</v>
      </c>
      <c r="E30" s="146">
        <v>7</v>
      </c>
      <c r="F30" s="155">
        <v>50</v>
      </c>
      <c r="G30" s="157">
        <v>0</v>
      </c>
      <c r="H30" s="151">
        <f t="shared" si="4"/>
        <v>50</v>
      </c>
      <c r="I30" s="158">
        <v>0</v>
      </c>
      <c r="J30" s="151">
        <f t="shared" si="1"/>
        <v>50</v>
      </c>
      <c r="K30" s="152">
        <v>0</v>
      </c>
      <c r="L30" s="156">
        <v>0</v>
      </c>
      <c r="M30" s="159">
        <f t="shared" si="5"/>
        <v>0</v>
      </c>
      <c r="N30" s="152">
        <v>0</v>
      </c>
    </row>
    <row r="31" spans="1:14">
      <c r="A31" s="3"/>
      <c r="B31" s="149" t="s">
        <v>0</v>
      </c>
      <c r="C31" s="149"/>
      <c r="D31" s="22" t="s">
        <v>9</v>
      </c>
      <c r="E31" s="146">
        <v>6</v>
      </c>
      <c r="F31" s="155">
        <v>38</v>
      </c>
      <c r="G31" s="157">
        <v>0</v>
      </c>
      <c r="H31" s="151">
        <f t="shared" si="4"/>
        <v>38</v>
      </c>
      <c r="I31" s="158">
        <v>0</v>
      </c>
      <c r="J31" s="151">
        <f t="shared" si="1"/>
        <v>38</v>
      </c>
      <c r="K31" s="152">
        <v>0</v>
      </c>
      <c r="L31" s="156">
        <v>1</v>
      </c>
      <c r="M31" s="159">
        <f t="shared" si="5"/>
        <v>1</v>
      </c>
      <c r="N31" s="152">
        <v>1</v>
      </c>
    </row>
    <row r="32" spans="1:14">
      <c r="A32" s="3"/>
      <c r="B32" s="149" t="s">
        <v>9</v>
      </c>
      <c r="C32" s="9"/>
      <c r="D32" s="22"/>
      <c r="E32" s="146">
        <v>5</v>
      </c>
      <c r="F32" s="155">
        <v>65</v>
      </c>
      <c r="G32" s="157">
        <v>0</v>
      </c>
      <c r="H32" s="151">
        <f t="shared" si="4"/>
        <v>65</v>
      </c>
      <c r="I32" s="158">
        <v>0</v>
      </c>
      <c r="J32" s="151">
        <f t="shared" si="1"/>
        <v>65</v>
      </c>
      <c r="K32" s="152">
        <v>1</v>
      </c>
      <c r="L32" s="156">
        <v>0</v>
      </c>
      <c r="M32" s="159">
        <f t="shared" si="5"/>
        <v>1</v>
      </c>
      <c r="N32" s="152">
        <v>0</v>
      </c>
    </row>
    <row r="33" spans="1:14">
      <c r="A33" s="3"/>
      <c r="B33" s="149"/>
      <c r="C33" s="149"/>
      <c r="D33" s="22"/>
      <c r="E33" s="146">
        <v>4</v>
      </c>
      <c r="F33" s="155">
        <v>14</v>
      </c>
      <c r="G33" s="157">
        <v>0</v>
      </c>
      <c r="H33" s="151">
        <f t="shared" si="4"/>
        <v>14</v>
      </c>
      <c r="I33" s="158">
        <v>0</v>
      </c>
      <c r="J33" s="151">
        <f t="shared" si="1"/>
        <v>14</v>
      </c>
      <c r="K33" s="152">
        <v>0</v>
      </c>
      <c r="L33" s="156">
        <v>0</v>
      </c>
      <c r="M33" s="159">
        <f t="shared" si="5"/>
        <v>0</v>
      </c>
      <c r="N33" s="152">
        <v>0</v>
      </c>
    </row>
    <row r="34" spans="1:14">
      <c r="A34" s="3"/>
      <c r="B34" s="149"/>
      <c r="C34" s="149" t="s">
        <v>1</v>
      </c>
      <c r="D34" s="22"/>
      <c r="E34" s="146">
        <v>3</v>
      </c>
      <c r="F34" s="155">
        <v>49</v>
      </c>
      <c r="G34" s="157">
        <v>51</v>
      </c>
      <c r="H34" s="151">
        <f t="shared" si="4"/>
        <v>100</v>
      </c>
      <c r="I34" s="158">
        <v>0</v>
      </c>
      <c r="J34" s="151">
        <f t="shared" si="1"/>
        <v>100</v>
      </c>
      <c r="K34" s="152">
        <v>0</v>
      </c>
      <c r="L34" s="156">
        <v>1</v>
      </c>
      <c r="M34" s="159">
        <f t="shared" si="5"/>
        <v>1</v>
      </c>
      <c r="N34" s="152">
        <v>2</v>
      </c>
    </row>
    <row r="35" spans="1:14">
      <c r="A35" s="3"/>
      <c r="B35" s="149"/>
      <c r="C35" s="149"/>
      <c r="D35" s="22"/>
      <c r="E35" s="146">
        <v>2</v>
      </c>
      <c r="F35" s="155">
        <v>0</v>
      </c>
      <c r="G35" s="157">
        <v>59</v>
      </c>
      <c r="H35" s="151">
        <f t="shared" si="4"/>
        <v>59</v>
      </c>
      <c r="I35" s="158">
        <v>0</v>
      </c>
      <c r="J35" s="151">
        <f t="shared" si="1"/>
        <v>59</v>
      </c>
      <c r="K35" s="152">
        <v>0</v>
      </c>
      <c r="L35" s="156">
        <v>0</v>
      </c>
      <c r="M35" s="159">
        <f t="shared" si="5"/>
        <v>0</v>
      </c>
      <c r="N35" s="152">
        <v>0</v>
      </c>
    </row>
    <row r="36" spans="1:14">
      <c r="A36" s="3"/>
      <c r="B36" s="98"/>
      <c r="C36" s="98"/>
      <c r="D36" s="22"/>
      <c r="E36" s="9">
        <v>1</v>
      </c>
      <c r="F36" s="155">
        <v>0</v>
      </c>
      <c r="G36" s="157">
        <v>77</v>
      </c>
      <c r="H36" s="151">
        <f t="shared" si="4"/>
        <v>77</v>
      </c>
      <c r="I36" s="158">
        <v>19</v>
      </c>
      <c r="J36" s="151">
        <f t="shared" si="1"/>
        <v>96</v>
      </c>
      <c r="K36" s="152">
        <v>0</v>
      </c>
      <c r="L36" s="156">
        <v>0</v>
      </c>
      <c r="M36" s="159">
        <f t="shared" si="5"/>
        <v>0</v>
      </c>
      <c r="N36" s="152">
        <v>0</v>
      </c>
    </row>
    <row r="37" spans="1:14" ht="12.75" customHeight="1">
      <c r="A37" s="3"/>
      <c r="B37" s="434" t="s">
        <v>19</v>
      </c>
      <c r="C37" s="435"/>
      <c r="D37" s="435"/>
      <c r="E37" s="435"/>
      <c r="F37" s="160">
        <f t="shared" ref="F37:N37" si="6">SUM(F24:F36)</f>
        <v>1004</v>
      </c>
      <c r="G37" s="160">
        <f t="shared" si="6"/>
        <v>343</v>
      </c>
      <c r="H37" s="160">
        <f t="shared" si="6"/>
        <v>1347</v>
      </c>
      <c r="I37" s="151">
        <f t="shared" si="6"/>
        <v>19</v>
      </c>
      <c r="J37" s="151">
        <f t="shared" si="6"/>
        <v>1366</v>
      </c>
      <c r="K37" s="151">
        <f t="shared" si="6"/>
        <v>428</v>
      </c>
      <c r="L37" s="151">
        <f t="shared" si="6"/>
        <v>82</v>
      </c>
      <c r="M37" s="151">
        <f t="shared" si="6"/>
        <v>510</v>
      </c>
      <c r="N37" s="151">
        <f t="shared" si="6"/>
        <v>118</v>
      </c>
    </row>
    <row r="38" spans="1:14">
      <c r="A38" s="3"/>
      <c r="B38" s="149"/>
      <c r="C38" s="149" t="s">
        <v>0</v>
      </c>
      <c r="D38" s="161"/>
      <c r="E38" s="146">
        <v>13</v>
      </c>
      <c r="F38" s="162">
        <v>0</v>
      </c>
      <c r="G38" s="155">
        <v>0</v>
      </c>
      <c r="H38" s="151">
        <f t="shared" si="4"/>
        <v>0</v>
      </c>
      <c r="I38" s="158">
        <v>0</v>
      </c>
      <c r="J38" s="151">
        <f t="shared" si="1"/>
        <v>0</v>
      </c>
      <c r="K38" s="152">
        <v>0</v>
      </c>
      <c r="L38" s="156">
        <v>0</v>
      </c>
      <c r="M38" s="159">
        <f>K38+L38</f>
        <v>0</v>
      </c>
      <c r="N38" s="152">
        <v>0</v>
      </c>
    </row>
    <row r="39" spans="1:14">
      <c r="A39" s="3"/>
      <c r="B39" s="149" t="s">
        <v>1</v>
      </c>
      <c r="C39" s="149"/>
      <c r="D39" s="22" t="s">
        <v>21</v>
      </c>
      <c r="E39" s="146">
        <v>12</v>
      </c>
      <c r="F39" s="162">
        <v>0</v>
      </c>
      <c r="G39" s="155">
        <v>0</v>
      </c>
      <c r="H39" s="151">
        <f t="shared" si="4"/>
        <v>0</v>
      </c>
      <c r="I39" s="158">
        <v>0</v>
      </c>
      <c r="J39" s="151">
        <f t="shared" si="1"/>
        <v>0</v>
      </c>
      <c r="K39" s="152">
        <v>0</v>
      </c>
      <c r="L39" s="156">
        <v>0</v>
      </c>
      <c r="M39" s="159">
        <f t="shared" ref="M39:M52" si="7">K39+L39</f>
        <v>0</v>
      </c>
      <c r="N39" s="152">
        <v>0</v>
      </c>
    </row>
    <row r="40" spans="1:14">
      <c r="A40" s="3"/>
      <c r="B40" s="149" t="s">
        <v>10</v>
      </c>
      <c r="C40" s="149"/>
      <c r="D40" s="22" t="s">
        <v>10</v>
      </c>
      <c r="E40" s="146">
        <v>11</v>
      </c>
      <c r="F40" s="162">
        <v>0</v>
      </c>
      <c r="G40" s="155">
        <v>0</v>
      </c>
      <c r="H40" s="151">
        <f t="shared" si="4"/>
        <v>0</v>
      </c>
      <c r="I40" s="158">
        <v>0</v>
      </c>
      <c r="J40" s="151">
        <f t="shared" si="1"/>
        <v>0</v>
      </c>
      <c r="K40" s="152">
        <v>0</v>
      </c>
      <c r="L40" s="156">
        <v>0</v>
      </c>
      <c r="M40" s="159">
        <f t="shared" si="7"/>
        <v>0</v>
      </c>
      <c r="N40" s="152">
        <v>0</v>
      </c>
    </row>
    <row r="41" spans="1:14">
      <c r="A41" s="3"/>
      <c r="B41" s="149" t="s">
        <v>11</v>
      </c>
      <c r="C41" s="9"/>
      <c r="D41" s="22" t="s">
        <v>2</v>
      </c>
      <c r="E41" s="146">
        <v>10</v>
      </c>
      <c r="F41" s="162">
        <v>0</v>
      </c>
      <c r="G41" s="155">
        <v>0</v>
      </c>
      <c r="H41" s="151">
        <f t="shared" si="4"/>
        <v>0</v>
      </c>
      <c r="I41" s="158">
        <v>0</v>
      </c>
      <c r="J41" s="151">
        <f t="shared" si="1"/>
        <v>0</v>
      </c>
      <c r="K41" s="152">
        <v>0</v>
      </c>
      <c r="L41" s="156">
        <v>0</v>
      </c>
      <c r="M41" s="159">
        <f t="shared" si="7"/>
        <v>0</v>
      </c>
      <c r="N41" s="152">
        <v>0</v>
      </c>
    </row>
    <row r="42" spans="1:14">
      <c r="A42" s="3"/>
      <c r="B42" s="149" t="s">
        <v>4</v>
      </c>
      <c r="C42" s="149"/>
      <c r="D42" s="22" t="s">
        <v>27</v>
      </c>
      <c r="E42" s="146">
        <v>9</v>
      </c>
      <c r="F42" s="162">
        <v>0</v>
      </c>
      <c r="G42" s="155">
        <v>0</v>
      </c>
      <c r="H42" s="151">
        <f t="shared" si="4"/>
        <v>0</v>
      </c>
      <c r="I42" s="158">
        <v>0</v>
      </c>
      <c r="J42" s="151">
        <f t="shared" si="1"/>
        <v>0</v>
      </c>
      <c r="K42" s="152">
        <v>0</v>
      </c>
      <c r="L42" s="156">
        <v>0</v>
      </c>
      <c r="M42" s="159">
        <f t="shared" si="7"/>
        <v>0</v>
      </c>
      <c r="N42" s="152">
        <v>0</v>
      </c>
    </row>
    <row r="43" spans="1:14">
      <c r="A43" s="3"/>
      <c r="B43" s="149" t="s">
        <v>3</v>
      </c>
      <c r="C43" s="149" t="s">
        <v>5</v>
      </c>
      <c r="D43" s="22" t="s">
        <v>1</v>
      </c>
      <c r="E43" s="146">
        <v>8</v>
      </c>
      <c r="F43" s="162">
        <v>0</v>
      </c>
      <c r="G43" s="155">
        <v>0</v>
      </c>
      <c r="H43" s="151">
        <f t="shared" si="4"/>
        <v>0</v>
      </c>
      <c r="I43" s="158">
        <v>0</v>
      </c>
      <c r="J43" s="151">
        <f t="shared" si="1"/>
        <v>0</v>
      </c>
      <c r="K43" s="152">
        <v>0</v>
      </c>
      <c r="L43" s="156">
        <v>0</v>
      </c>
      <c r="M43" s="159">
        <f t="shared" si="7"/>
        <v>0</v>
      </c>
      <c r="N43" s="152">
        <v>0</v>
      </c>
    </row>
    <row r="44" spans="1:14">
      <c r="A44" s="3"/>
      <c r="B44" s="149" t="s">
        <v>4</v>
      </c>
      <c r="C44" s="149"/>
      <c r="D44" s="22" t="s">
        <v>26</v>
      </c>
      <c r="E44" s="146">
        <v>7</v>
      </c>
      <c r="F44" s="162">
        <v>0</v>
      </c>
      <c r="G44" s="155">
        <v>0</v>
      </c>
      <c r="H44" s="151">
        <f t="shared" si="4"/>
        <v>0</v>
      </c>
      <c r="I44" s="158">
        <v>0</v>
      </c>
      <c r="J44" s="151">
        <f t="shared" si="1"/>
        <v>0</v>
      </c>
      <c r="K44" s="152">
        <v>0</v>
      </c>
      <c r="L44" s="156">
        <v>0</v>
      </c>
      <c r="M44" s="159">
        <f t="shared" si="7"/>
        <v>0</v>
      </c>
      <c r="N44" s="152">
        <v>0</v>
      </c>
    </row>
    <row r="45" spans="1:14">
      <c r="A45" s="3"/>
      <c r="B45" s="149" t="s">
        <v>1</v>
      </c>
      <c r="C45" s="149"/>
      <c r="D45" s="22" t="s">
        <v>22</v>
      </c>
      <c r="E45" s="146">
        <v>6</v>
      </c>
      <c r="F45" s="162">
        <v>0</v>
      </c>
      <c r="G45" s="155">
        <v>0</v>
      </c>
      <c r="H45" s="151">
        <f t="shared" si="4"/>
        <v>0</v>
      </c>
      <c r="I45" s="158">
        <v>0</v>
      </c>
      <c r="J45" s="151">
        <f t="shared" si="1"/>
        <v>0</v>
      </c>
      <c r="K45" s="152">
        <v>0</v>
      </c>
      <c r="L45" s="156">
        <v>0</v>
      </c>
      <c r="M45" s="159">
        <f t="shared" si="7"/>
        <v>0</v>
      </c>
      <c r="N45" s="152">
        <v>0</v>
      </c>
    </row>
    <row r="46" spans="1:14">
      <c r="A46" s="3"/>
      <c r="B46" s="149" t="s">
        <v>12</v>
      </c>
      <c r="C46" s="9"/>
      <c r="D46" s="22" t="s">
        <v>2</v>
      </c>
      <c r="E46" s="146">
        <v>5</v>
      </c>
      <c r="F46" s="162">
        <v>0</v>
      </c>
      <c r="G46" s="155">
        <v>0</v>
      </c>
      <c r="H46" s="151">
        <f t="shared" si="4"/>
        <v>0</v>
      </c>
      <c r="I46" s="158">
        <v>0</v>
      </c>
      <c r="J46" s="151">
        <f t="shared" si="1"/>
        <v>0</v>
      </c>
      <c r="K46" s="152">
        <v>0</v>
      </c>
      <c r="L46" s="156">
        <v>0</v>
      </c>
      <c r="M46" s="159">
        <f t="shared" si="7"/>
        <v>0</v>
      </c>
      <c r="N46" s="152">
        <v>0</v>
      </c>
    </row>
    <row r="47" spans="1:14">
      <c r="A47" s="3"/>
      <c r="B47" s="149"/>
      <c r="C47" s="149"/>
      <c r="D47" s="22" t="s">
        <v>7</v>
      </c>
      <c r="E47" s="146">
        <v>4</v>
      </c>
      <c r="F47" s="162">
        <v>0</v>
      </c>
      <c r="G47" s="155">
        <v>0</v>
      </c>
      <c r="H47" s="151">
        <f t="shared" si="4"/>
        <v>0</v>
      </c>
      <c r="I47" s="158">
        <v>0</v>
      </c>
      <c r="J47" s="151">
        <f t="shared" si="1"/>
        <v>0</v>
      </c>
      <c r="K47" s="152">
        <v>0</v>
      </c>
      <c r="L47" s="156">
        <v>0</v>
      </c>
      <c r="M47" s="159">
        <f t="shared" si="7"/>
        <v>0</v>
      </c>
      <c r="N47" s="152">
        <v>0</v>
      </c>
    </row>
    <row r="48" spans="1:14">
      <c r="A48" s="3"/>
      <c r="B48" s="149"/>
      <c r="C48" s="149" t="s">
        <v>1</v>
      </c>
      <c r="D48" s="22" t="s">
        <v>1</v>
      </c>
      <c r="E48" s="146">
        <v>3</v>
      </c>
      <c r="F48" s="162">
        <v>0</v>
      </c>
      <c r="G48" s="155">
        <v>0</v>
      </c>
      <c r="H48" s="151">
        <f t="shared" si="4"/>
        <v>0</v>
      </c>
      <c r="I48" s="158">
        <v>0</v>
      </c>
      <c r="J48" s="151">
        <f t="shared" si="1"/>
        <v>0</v>
      </c>
      <c r="K48" s="152">
        <v>0</v>
      </c>
      <c r="L48" s="156">
        <v>0</v>
      </c>
      <c r="M48" s="159">
        <f t="shared" si="7"/>
        <v>0</v>
      </c>
      <c r="N48" s="152">
        <v>0</v>
      </c>
    </row>
    <row r="49" spans="1:14">
      <c r="A49" s="3"/>
      <c r="B49" s="149"/>
      <c r="C49" s="149"/>
      <c r="D49" s="22" t="s">
        <v>3</v>
      </c>
      <c r="E49" s="146">
        <v>2</v>
      </c>
      <c r="F49" s="162">
        <v>0</v>
      </c>
      <c r="G49" s="155">
        <v>0</v>
      </c>
      <c r="H49" s="151">
        <f t="shared" si="4"/>
        <v>0</v>
      </c>
      <c r="I49" s="158">
        <v>0</v>
      </c>
      <c r="J49" s="151">
        <f t="shared" si="1"/>
        <v>0</v>
      </c>
      <c r="K49" s="152">
        <v>0</v>
      </c>
      <c r="L49" s="156">
        <v>0</v>
      </c>
      <c r="M49" s="159">
        <f t="shared" si="7"/>
        <v>0</v>
      </c>
      <c r="N49" s="152">
        <v>0</v>
      </c>
    </row>
    <row r="50" spans="1:14">
      <c r="A50" s="3"/>
      <c r="B50" s="98"/>
      <c r="C50" s="22"/>
      <c r="D50" s="98"/>
      <c r="E50" s="9">
        <v>1</v>
      </c>
      <c r="F50" s="162">
        <v>0</v>
      </c>
      <c r="G50" s="155">
        <v>0</v>
      </c>
      <c r="H50" s="163">
        <f t="shared" si="4"/>
        <v>0</v>
      </c>
      <c r="I50" s="158">
        <v>2</v>
      </c>
      <c r="J50" s="163">
        <f t="shared" si="1"/>
        <v>2</v>
      </c>
      <c r="K50" s="152">
        <v>0</v>
      </c>
      <c r="L50" s="156">
        <v>0</v>
      </c>
      <c r="M50" s="164">
        <f t="shared" si="7"/>
        <v>0</v>
      </c>
      <c r="N50" s="152">
        <v>0</v>
      </c>
    </row>
    <row r="51" spans="1:14" ht="12.75" customHeight="1">
      <c r="B51" s="440" t="s">
        <v>20</v>
      </c>
      <c r="C51" s="440"/>
      <c r="D51" s="440"/>
      <c r="E51" s="440"/>
      <c r="F51" s="151">
        <f t="shared" ref="F51:N51" si="8">SUM(F38:F50)</f>
        <v>0</v>
      </c>
      <c r="G51" s="151">
        <f t="shared" si="8"/>
        <v>0</v>
      </c>
      <c r="H51" s="151">
        <f t="shared" si="8"/>
        <v>0</v>
      </c>
      <c r="I51" s="151">
        <f t="shared" si="8"/>
        <v>2</v>
      </c>
      <c r="J51" s="151">
        <f t="shared" si="8"/>
        <v>2</v>
      </c>
      <c r="K51" s="151">
        <f t="shared" si="8"/>
        <v>0</v>
      </c>
      <c r="L51" s="151">
        <f t="shared" si="8"/>
        <v>0</v>
      </c>
      <c r="M51" s="151">
        <f t="shared" si="8"/>
        <v>0</v>
      </c>
      <c r="N51" s="151">
        <f t="shared" si="8"/>
        <v>0</v>
      </c>
    </row>
    <row r="52" spans="1:14">
      <c r="B52" s="434" t="s">
        <v>37</v>
      </c>
      <c r="C52" s="435"/>
      <c r="D52" s="435"/>
      <c r="E52" s="436"/>
      <c r="F52" s="151">
        <v>0</v>
      </c>
      <c r="G52" s="151">
        <v>0</v>
      </c>
      <c r="H52" s="163">
        <f t="shared" si="4"/>
        <v>0</v>
      </c>
      <c r="I52" s="151">
        <v>0</v>
      </c>
      <c r="J52" s="163">
        <f t="shared" si="1"/>
        <v>0</v>
      </c>
      <c r="K52" s="151">
        <v>2</v>
      </c>
      <c r="L52" s="151">
        <v>11</v>
      </c>
      <c r="M52" s="164">
        <f t="shared" si="7"/>
        <v>13</v>
      </c>
      <c r="N52" s="151">
        <v>14</v>
      </c>
    </row>
    <row r="53" spans="1:14" ht="12.75" customHeight="1">
      <c r="B53" s="439" t="s">
        <v>40</v>
      </c>
      <c r="C53" s="439"/>
      <c r="D53" s="439"/>
      <c r="E53" s="439"/>
      <c r="F53" s="165">
        <f t="shared" ref="F53:N53" si="9">+F23+F37+F51+F52</f>
        <v>1609</v>
      </c>
      <c r="G53" s="165">
        <f t="shared" si="9"/>
        <v>488</v>
      </c>
      <c r="H53" s="165">
        <f t="shared" si="9"/>
        <v>2097</v>
      </c>
      <c r="I53" s="165">
        <f t="shared" si="9"/>
        <v>28</v>
      </c>
      <c r="J53" s="165">
        <f t="shared" si="9"/>
        <v>2125</v>
      </c>
      <c r="K53" s="165">
        <f t="shared" si="9"/>
        <v>723</v>
      </c>
      <c r="L53" s="165">
        <f t="shared" si="9"/>
        <v>153</v>
      </c>
      <c r="M53" s="165">
        <f t="shared" si="9"/>
        <v>876</v>
      </c>
      <c r="N53" s="165">
        <f t="shared" si="9"/>
        <v>205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H23:N23 H25:N52 H24:M24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"/>
      <c r="B1" s="132" t="s">
        <v>32</v>
      </c>
      <c r="C1" s="133"/>
      <c r="D1" s="133"/>
      <c r="E1" s="133"/>
      <c r="F1" s="133"/>
      <c r="G1" s="133"/>
      <c r="H1" s="6"/>
      <c r="I1" s="6"/>
      <c r="J1" s="6"/>
      <c r="K1" s="6"/>
      <c r="L1" s="6"/>
      <c r="M1" s="6"/>
      <c r="N1" s="6"/>
    </row>
    <row r="2" spans="1:14">
      <c r="A2" s="6"/>
      <c r="B2" s="132" t="s">
        <v>90</v>
      </c>
      <c r="C2" s="133"/>
      <c r="D2" s="133"/>
      <c r="E2" s="133"/>
      <c r="F2" s="133"/>
      <c r="G2" s="133"/>
      <c r="H2" s="6"/>
      <c r="I2" s="6"/>
      <c r="J2" s="6"/>
      <c r="K2" s="6"/>
      <c r="L2" s="6"/>
      <c r="M2" s="6"/>
      <c r="N2" s="6"/>
    </row>
    <row r="3" spans="1:14">
      <c r="A3" s="6"/>
      <c r="B3" s="132" t="s">
        <v>91</v>
      </c>
      <c r="C3" s="133"/>
      <c r="D3" s="133"/>
      <c r="E3" s="133"/>
      <c r="F3" s="133"/>
      <c r="G3" s="133"/>
      <c r="H3" s="6"/>
      <c r="I3" s="6"/>
      <c r="J3" s="6"/>
      <c r="K3" s="6"/>
      <c r="L3" s="6"/>
      <c r="M3" s="6"/>
      <c r="N3" s="6"/>
    </row>
    <row r="4" spans="1:14">
      <c r="A4" s="6"/>
      <c r="B4" s="133" t="s">
        <v>104</v>
      </c>
      <c r="C4" s="133"/>
      <c r="D4" s="133"/>
      <c r="E4" s="133"/>
      <c r="F4" s="133"/>
      <c r="G4" s="133"/>
      <c r="H4" s="6"/>
      <c r="I4" s="6"/>
      <c r="J4" s="6"/>
      <c r="K4" s="6"/>
      <c r="L4" s="6"/>
      <c r="M4" s="6"/>
      <c r="N4" s="6"/>
    </row>
    <row r="5" spans="1:14">
      <c r="A5" s="76" t="s">
        <v>24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>
      <c r="A6" s="6"/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A7" s="6"/>
      <c r="B7" s="538" t="s">
        <v>41</v>
      </c>
      <c r="C7" s="538"/>
      <c r="D7" s="538"/>
      <c r="E7" s="538"/>
      <c r="F7" s="538" t="s">
        <v>35</v>
      </c>
      <c r="G7" s="538"/>
      <c r="H7" s="538"/>
      <c r="I7" s="538"/>
      <c r="J7" s="538"/>
      <c r="K7" s="538" t="s">
        <v>28</v>
      </c>
      <c r="L7" s="538"/>
      <c r="M7" s="538"/>
      <c r="N7" s="538"/>
    </row>
    <row r="8" spans="1:14" ht="12.75" customHeight="1">
      <c r="A8" s="6"/>
      <c r="B8" s="538"/>
      <c r="C8" s="538"/>
      <c r="D8" s="538"/>
      <c r="E8" s="538"/>
      <c r="F8" s="538" t="s">
        <v>13</v>
      </c>
      <c r="G8" s="538"/>
      <c r="H8" s="538"/>
      <c r="I8" s="538" t="s">
        <v>14</v>
      </c>
      <c r="J8" s="538" t="s">
        <v>15</v>
      </c>
      <c r="K8" s="539" t="s">
        <v>30</v>
      </c>
      <c r="L8" s="539" t="s">
        <v>31</v>
      </c>
      <c r="M8" s="539" t="s">
        <v>15</v>
      </c>
      <c r="N8" s="538" t="s">
        <v>29</v>
      </c>
    </row>
    <row r="9" spans="1:14" ht="24">
      <c r="A9" s="6"/>
      <c r="B9" s="538"/>
      <c r="C9" s="538"/>
      <c r="D9" s="538"/>
      <c r="E9" s="538"/>
      <c r="F9" s="167" t="s">
        <v>16</v>
      </c>
      <c r="G9" s="167" t="s">
        <v>17</v>
      </c>
      <c r="H9" s="167" t="s">
        <v>23</v>
      </c>
      <c r="I9" s="538"/>
      <c r="J9" s="538"/>
      <c r="K9" s="539"/>
      <c r="L9" s="539"/>
      <c r="M9" s="539"/>
      <c r="N9" s="538"/>
    </row>
    <row r="10" spans="1:14">
      <c r="A10" s="78"/>
      <c r="B10" s="134"/>
      <c r="C10" s="135"/>
      <c r="D10" s="136"/>
      <c r="E10" s="166">
        <v>13</v>
      </c>
      <c r="F10" s="294">
        <v>140</v>
      </c>
      <c r="G10" s="294">
        <v>0</v>
      </c>
      <c r="H10" s="294">
        <v>140</v>
      </c>
      <c r="I10" s="294">
        <v>0</v>
      </c>
      <c r="J10" s="294">
        <v>140</v>
      </c>
      <c r="K10" s="294">
        <v>62</v>
      </c>
      <c r="L10" s="294">
        <v>3</v>
      </c>
      <c r="M10" s="294">
        <v>65</v>
      </c>
      <c r="N10" s="294">
        <v>3</v>
      </c>
    </row>
    <row r="11" spans="1:14">
      <c r="A11" s="78"/>
      <c r="B11" s="137" t="s">
        <v>1</v>
      </c>
      <c r="C11" s="138" t="s">
        <v>0</v>
      </c>
      <c r="D11" s="136"/>
      <c r="E11" s="166">
        <v>12</v>
      </c>
      <c r="F11" s="294">
        <v>6</v>
      </c>
      <c r="G11" s="294">
        <v>0</v>
      </c>
      <c r="H11" s="294">
        <v>6</v>
      </c>
      <c r="I11" s="294">
        <v>0</v>
      </c>
      <c r="J11" s="294">
        <v>6</v>
      </c>
      <c r="K11" s="294">
        <v>1</v>
      </c>
      <c r="L11" s="294">
        <v>0</v>
      </c>
      <c r="M11" s="294">
        <v>1</v>
      </c>
      <c r="N11" s="294">
        <v>0</v>
      </c>
    </row>
    <row r="12" spans="1:14">
      <c r="A12" s="78"/>
      <c r="B12" s="137" t="s">
        <v>2</v>
      </c>
      <c r="C12" s="139"/>
      <c r="D12" s="140" t="s">
        <v>6</v>
      </c>
      <c r="E12" s="166">
        <v>11</v>
      </c>
      <c r="F12" s="294">
        <v>17</v>
      </c>
      <c r="G12" s="294">
        <v>0</v>
      </c>
      <c r="H12" s="294">
        <v>17</v>
      </c>
      <c r="I12" s="294">
        <v>0</v>
      </c>
      <c r="J12" s="294">
        <v>17</v>
      </c>
      <c r="K12" s="294">
        <v>1</v>
      </c>
      <c r="L12" s="294">
        <v>0</v>
      </c>
      <c r="M12" s="294">
        <v>1</v>
      </c>
      <c r="N12" s="294">
        <v>0</v>
      </c>
    </row>
    <row r="13" spans="1:14">
      <c r="A13" s="78"/>
      <c r="B13" s="137" t="s">
        <v>1</v>
      </c>
      <c r="C13" s="138"/>
      <c r="D13" s="140" t="s">
        <v>10</v>
      </c>
      <c r="E13" s="166">
        <v>10</v>
      </c>
      <c r="F13" s="294">
        <v>10</v>
      </c>
      <c r="G13" s="294">
        <v>0</v>
      </c>
      <c r="H13" s="294">
        <v>10</v>
      </c>
      <c r="I13" s="294">
        <v>0</v>
      </c>
      <c r="J13" s="294">
        <v>10</v>
      </c>
      <c r="K13" s="294">
        <v>0</v>
      </c>
      <c r="L13" s="294">
        <v>0</v>
      </c>
      <c r="M13" s="294">
        <f>SUM(K13:L13)</f>
        <v>0</v>
      </c>
      <c r="N13" s="294">
        <v>0</v>
      </c>
    </row>
    <row r="14" spans="1:14">
      <c r="A14" s="78"/>
      <c r="B14" s="137" t="s">
        <v>3</v>
      </c>
      <c r="C14" s="138"/>
      <c r="D14" s="140" t="s">
        <v>25</v>
      </c>
      <c r="E14" s="166">
        <v>9</v>
      </c>
      <c r="F14" s="294">
        <v>6</v>
      </c>
      <c r="G14" s="294">
        <v>0</v>
      </c>
      <c r="H14" s="294">
        <v>6</v>
      </c>
      <c r="I14" s="294">
        <v>0</v>
      </c>
      <c r="J14" s="294">
        <v>6</v>
      </c>
      <c r="K14" s="294" t="s">
        <v>103</v>
      </c>
      <c r="L14" s="294">
        <v>0</v>
      </c>
      <c r="M14" s="294">
        <f t="shared" ref="M14:M22" si="0">SUM(K14:L14)</f>
        <v>0</v>
      </c>
      <c r="N14" s="294">
        <v>0</v>
      </c>
    </row>
    <row r="15" spans="1:14">
      <c r="A15" s="78"/>
      <c r="B15" s="137" t="s">
        <v>4</v>
      </c>
      <c r="C15" s="138" t="s">
        <v>5</v>
      </c>
      <c r="D15" s="140" t="s">
        <v>22</v>
      </c>
      <c r="E15" s="166">
        <v>8</v>
      </c>
      <c r="F15" s="294">
        <v>4</v>
      </c>
      <c r="G15" s="294">
        <v>0</v>
      </c>
      <c r="H15" s="294">
        <v>4</v>
      </c>
      <c r="I15" s="294">
        <v>0</v>
      </c>
      <c r="J15" s="294">
        <v>4</v>
      </c>
      <c r="K15" s="294">
        <v>1</v>
      </c>
      <c r="L15" s="294">
        <v>0</v>
      </c>
      <c r="M15" s="294">
        <f t="shared" si="0"/>
        <v>1</v>
      </c>
      <c r="N15" s="294">
        <v>0</v>
      </c>
    </row>
    <row r="16" spans="1:14">
      <c r="A16" s="78"/>
      <c r="B16" s="137" t="s">
        <v>6</v>
      </c>
      <c r="C16" s="138"/>
      <c r="D16" s="140" t="s">
        <v>12</v>
      </c>
      <c r="E16" s="166">
        <v>7</v>
      </c>
      <c r="F16" s="294">
        <v>40</v>
      </c>
      <c r="G16" s="294">
        <v>0</v>
      </c>
      <c r="H16" s="294">
        <v>40</v>
      </c>
      <c r="I16" s="294">
        <v>0</v>
      </c>
      <c r="J16" s="294">
        <v>40</v>
      </c>
      <c r="K16" s="294">
        <v>0</v>
      </c>
      <c r="L16" s="294">
        <v>0</v>
      </c>
      <c r="M16" s="294">
        <f t="shared" si="0"/>
        <v>0</v>
      </c>
      <c r="N16" s="294">
        <v>0</v>
      </c>
    </row>
    <row r="17" spans="1:14">
      <c r="A17" s="78"/>
      <c r="B17" s="137" t="s">
        <v>7</v>
      </c>
      <c r="C17" s="139"/>
      <c r="D17" s="140" t="s">
        <v>4</v>
      </c>
      <c r="E17" s="166">
        <v>6</v>
      </c>
      <c r="F17" s="294">
        <v>50</v>
      </c>
      <c r="G17" s="294">
        <v>0</v>
      </c>
      <c r="H17" s="294">
        <v>50</v>
      </c>
      <c r="I17" s="294">
        <v>0</v>
      </c>
      <c r="J17" s="294">
        <v>50</v>
      </c>
      <c r="K17" s="294">
        <v>1</v>
      </c>
      <c r="L17" s="294">
        <v>0</v>
      </c>
      <c r="M17" s="294">
        <f t="shared" si="0"/>
        <v>1</v>
      </c>
      <c r="N17" s="294">
        <v>0</v>
      </c>
    </row>
    <row r="18" spans="1:14">
      <c r="A18" s="78"/>
      <c r="B18" s="137" t="s">
        <v>1</v>
      </c>
      <c r="C18" s="138"/>
      <c r="D18" s="140" t="s">
        <v>9</v>
      </c>
      <c r="E18" s="166">
        <v>5</v>
      </c>
      <c r="F18" s="294">
        <v>52</v>
      </c>
      <c r="G18" s="294">
        <v>0</v>
      </c>
      <c r="H18" s="294">
        <v>52</v>
      </c>
      <c r="I18" s="294">
        <v>0</v>
      </c>
      <c r="J18" s="294">
        <v>52</v>
      </c>
      <c r="K18" s="294">
        <v>0</v>
      </c>
      <c r="L18" s="294">
        <v>0</v>
      </c>
      <c r="M18" s="294">
        <f t="shared" si="0"/>
        <v>0</v>
      </c>
      <c r="N18" s="294">
        <v>0</v>
      </c>
    </row>
    <row r="19" spans="1:14">
      <c r="A19" s="78"/>
      <c r="B19" s="137"/>
      <c r="C19" s="138"/>
      <c r="D19" s="140" t="s">
        <v>12</v>
      </c>
      <c r="E19" s="166">
        <v>4</v>
      </c>
      <c r="F19" s="294">
        <v>79</v>
      </c>
      <c r="G19" s="294">
        <v>0</v>
      </c>
      <c r="H19" s="294">
        <v>79</v>
      </c>
      <c r="I19" s="294">
        <v>0</v>
      </c>
      <c r="J19" s="294">
        <v>79</v>
      </c>
      <c r="K19" s="294">
        <v>0</v>
      </c>
      <c r="L19" s="294">
        <v>0</v>
      </c>
      <c r="M19" s="294">
        <f t="shared" si="0"/>
        <v>0</v>
      </c>
      <c r="N19" s="294">
        <v>0</v>
      </c>
    </row>
    <row r="20" spans="1:14">
      <c r="A20" s="78"/>
      <c r="B20" s="137"/>
      <c r="C20" s="138" t="s">
        <v>1</v>
      </c>
      <c r="D20" s="136"/>
      <c r="E20" s="166">
        <v>3</v>
      </c>
      <c r="F20" s="294">
        <v>0</v>
      </c>
      <c r="G20" s="294">
        <v>114</v>
      </c>
      <c r="H20" s="294">
        <v>114</v>
      </c>
      <c r="I20" s="294">
        <v>0</v>
      </c>
      <c r="J20" s="294">
        <v>114</v>
      </c>
      <c r="K20" s="294">
        <v>0</v>
      </c>
      <c r="L20" s="294">
        <v>0</v>
      </c>
      <c r="M20" s="294">
        <f t="shared" si="0"/>
        <v>0</v>
      </c>
      <c r="N20" s="294">
        <v>0</v>
      </c>
    </row>
    <row r="21" spans="1:14">
      <c r="A21" s="78"/>
      <c r="B21" s="137"/>
      <c r="C21" s="138"/>
      <c r="D21" s="136"/>
      <c r="E21" s="166">
        <v>2</v>
      </c>
      <c r="F21" s="294">
        <v>0</v>
      </c>
      <c r="G21" s="294">
        <v>24</v>
      </c>
      <c r="H21" s="294">
        <v>24</v>
      </c>
      <c r="I21" s="294">
        <v>0</v>
      </c>
      <c r="J21" s="294">
        <v>24</v>
      </c>
      <c r="K21" s="294">
        <v>0</v>
      </c>
      <c r="L21" s="294">
        <v>0</v>
      </c>
      <c r="M21" s="294">
        <f t="shared" si="0"/>
        <v>0</v>
      </c>
      <c r="N21" s="294">
        <v>0</v>
      </c>
    </row>
    <row r="22" spans="1:14">
      <c r="A22" s="78"/>
      <c r="B22" s="141"/>
      <c r="C22" s="139"/>
      <c r="D22" s="136"/>
      <c r="E22" s="134">
        <v>1</v>
      </c>
      <c r="F22" s="294">
        <v>0</v>
      </c>
      <c r="G22" s="294">
        <v>161</v>
      </c>
      <c r="H22" s="294">
        <v>161</v>
      </c>
      <c r="I22" s="294">
        <v>12</v>
      </c>
      <c r="J22" s="294">
        <v>173</v>
      </c>
      <c r="K22" s="294">
        <v>0</v>
      </c>
      <c r="L22" s="294">
        <v>0</v>
      </c>
      <c r="M22" s="294">
        <f t="shared" si="0"/>
        <v>0</v>
      </c>
      <c r="N22" s="294">
        <v>0</v>
      </c>
    </row>
    <row r="23" spans="1:14" ht="12.75" customHeight="1">
      <c r="A23" s="78"/>
      <c r="B23" s="540" t="s">
        <v>18</v>
      </c>
      <c r="C23" s="540"/>
      <c r="D23" s="540"/>
      <c r="E23" s="540"/>
      <c r="F23" s="294">
        <v>404</v>
      </c>
      <c r="G23" s="294">
        <v>299</v>
      </c>
      <c r="H23" s="295">
        <v>703</v>
      </c>
      <c r="I23" s="294">
        <v>12</v>
      </c>
      <c r="J23" s="295">
        <v>715</v>
      </c>
      <c r="K23" s="294">
        <v>66</v>
      </c>
      <c r="L23" s="294">
        <v>3</v>
      </c>
      <c r="M23" s="294">
        <v>69</v>
      </c>
      <c r="N23" s="294">
        <v>3</v>
      </c>
    </row>
    <row r="24" spans="1:14">
      <c r="A24" s="78"/>
      <c r="B24" s="137"/>
      <c r="C24" s="137"/>
      <c r="D24" s="142"/>
      <c r="E24" s="141">
        <v>13</v>
      </c>
      <c r="F24" s="294">
        <v>0</v>
      </c>
      <c r="G24" s="294">
        <v>262</v>
      </c>
      <c r="H24" s="294">
        <v>262</v>
      </c>
      <c r="I24" s="294">
        <v>0</v>
      </c>
      <c r="J24" s="294">
        <v>262</v>
      </c>
      <c r="K24" s="294">
        <v>54</v>
      </c>
      <c r="L24" s="294">
        <v>7</v>
      </c>
      <c r="M24" s="294">
        <v>61</v>
      </c>
      <c r="N24" s="294">
        <v>9</v>
      </c>
    </row>
    <row r="25" spans="1:14">
      <c r="A25" s="78"/>
      <c r="B25" s="137"/>
      <c r="C25" s="137" t="s">
        <v>0</v>
      </c>
      <c r="D25" s="142"/>
      <c r="E25" s="166">
        <v>12</v>
      </c>
      <c r="F25" s="294">
        <v>0</v>
      </c>
      <c r="G25" s="294">
        <v>7</v>
      </c>
      <c r="H25" s="294">
        <v>7</v>
      </c>
      <c r="I25" s="294">
        <v>0</v>
      </c>
      <c r="J25" s="294">
        <v>7</v>
      </c>
      <c r="K25" s="294">
        <v>1</v>
      </c>
      <c r="L25" s="294">
        <v>0</v>
      </c>
      <c r="M25" s="294">
        <v>1</v>
      </c>
      <c r="N25" s="294">
        <v>1</v>
      </c>
    </row>
    <row r="26" spans="1:14">
      <c r="A26" s="78"/>
      <c r="B26" s="137" t="s">
        <v>7</v>
      </c>
      <c r="C26" s="141"/>
      <c r="D26" s="142"/>
      <c r="E26" s="166">
        <v>11</v>
      </c>
      <c r="F26" s="294">
        <v>0</v>
      </c>
      <c r="G26" s="294">
        <v>20</v>
      </c>
      <c r="H26" s="294">
        <v>20</v>
      </c>
      <c r="I26" s="294">
        <v>0</v>
      </c>
      <c r="J26" s="294">
        <v>20</v>
      </c>
      <c r="K26" s="294">
        <v>0</v>
      </c>
      <c r="L26" s="294">
        <v>0</v>
      </c>
      <c r="M26" s="294">
        <f>SUM(K26:L26)</f>
        <v>0</v>
      </c>
      <c r="N26" s="294">
        <v>0</v>
      </c>
    </row>
    <row r="27" spans="1:14">
      <c r="A27" s="78"/>
      <c r="B27" s="137" t="s">
        <v>8</v>
      </c>
      <c r="C27" s="137"/>
      <c r="D27" s="142" t="s">
        <v>26</v>
      </c>
      <c r="E27" s="166">
        <v>10</v>
      </c>
      <c r="F27" s="294">
        <v>0</v>
      </c>
      <c r="G27" s="294">
        <v>24</v>
      </c>
      <c r="H27" s="294">
        <v>24</v>
      </c>
      <c r="I27" s="294">
        <v>0</v>
      </c>
      <c r="J27" s="294">
        <v>24</v>
      </c>
      <c r="K27" s="294">
        <v>1</v>
      </c>
      <c r="L27" s="294">
        <v>0</v>
      </c>
      <c r="M27" s="294">
        <f t="shared" ref="M27:M36" si="1">SUM(K27:L27)</f>
        <v>1</v>
      </c>
      <c r="N27" s="294">
        <v>0</v>
      </c>
    </row>
    <row r="28" spans="1:14">
      <c r="A28" s="78"/>
      <c r="B28" s="137" t="s">
        <v>0</v>
      </c>
      <c r="C28" s="137"/>
      <c r="D28" s="142" t="s">
        <v>8</v>
      </c>
      <c r="E28" s="166">
        <v>9</v>
      </c>
      <c r="F28" s="294">
        <v>0</v>
      </c>
      <c r="G28" s="294">
        <v>11</v>
      </c>
      <c r="H28" s="294">
        <v>11</v>
      </c>
      <c r="I28" s="294">
        <v>0</v>
      </c>
      <c r="J28" s="294">
        <v>11</v>
      </c>
      <c r="K28" s="294">
        <v>1</v>
      </c>
      <c r="L28" s="294">
        <v>0</v>
      </c>
      <c r="M28" s="294">
        <f t="shared" si="1"/>
        <v>1</v>
      </c>
      <c r="N28" s="294">
        <v>0</v>
      </c>
    </row>
    <row r="29" spans="1:14">
      <c r="A29" s="78"/>
      <c r="B29" s="137" t="s">
        <v>2</v>
      </c>
      <c r="C29" s="137" t="s">
        <v>5</v>
      </c>
      <c r="D29" s="142" t="s">
        <v>27</v>
      </c>
      <c r="E29" s="166">
        <v>8</v>
      </c>
      <c r="F29" s="294">
        <v>0</v>
      </c>
      <c r="G29" s="294">
        <v>8</v>
      </c>
      <c r="H29" s="294">
        <v>8</v>
      </c>
      <c r="I29" s="294">
        <v>0</v>
      </c>
      <c r="J29" s="294">
        <v>8</v>
      </c>
      <c r="K29" s="294">
        <v>0</v>
      </c>
      <c r="L29" s="294">
        <v>1</v>
      </c>
      <c r="M29" s="294">
        <f t="shared" si="1"/>
        <v>1</v>
      </c>
      <c r="N29" s="294">
        <v>0</v>
      </c>
    </row>
    <row r="30" spans="1:14">
      <c r="A30" s="78"/>
      <c r="B30" s="137" t="s">
        <v>4</v>
      </c>
      <c r="C30" s="137"/>
      <c r="D30" s="142" t="s">
        <v>4</v>
      </c>
      <c r="E30" s="166">
        <v>7</v>
      </c>
      <c r="F30" s="294">
        <v>0</v>
      </c>
      <c r="G30" s="294">
        <v>17</v>
      </c>
      <c r="H30" s="294">
        <v>17</v>
      </c>
      <c r="I30" s="294">
        <v>0</v>
      </c>
      <c r="J30" s="294">
        <v>17</v>
      </c>
      <c r="K30" s="294">
        <v>0</v>
      </c>
      <c r="L30" s="294">
        <v>0</v>
      </c>
      <c r="M30" s="294">
        <f t="shared" si="1"/>
        <v>0</v>
      </c>
      <c r="N30" s="294">
        <v>3</v>
      </c>
    </row>
    <row r="31" spans="1:14">
      <c r="A31" s="78"/>
      <c r="B31" s="137" t="s">
        <v>0</v>
      </c>
      <c r="C31" s="137"/>
      <c r="D31" s="142" t="s">
        <v>9</v>
      </c>
      <c r="E31" s="166">
        <v>6</v>
      </c>
      <c r="F31" s="294">
        <v>0</v>
      </c>
      <c r="G31" s="294">
        <v>46</v>
      </c>
      <c r="H31" s="294">
        <v>46</v>
      </c>
      <c r="I31" s="294">
        <v>0</v>
      </c>
      <c r="J31" s="294">
        <v>46</v>
      </c>
      <c r="K31" s="294">
        <v>0</v>
      </c>
      <c r="L31" s="294">
        <v>0</v>
      </c>
      <c r="M31" s="294">
        <f t="shared" si="1"/>
        <v>0</v>
      </c>
      <c r="N31" s="294">
        <v>3</v>
      </c>
    </row>
    <row r="32" spans="1:14">
      <c r="A32" s="78"/>
      <c r="B32" s="137" t="s">
        <v>9</v>
      </c>
      <c r="C32" s="134"/>
      <c r="D32" s="142"/>
      <c r="E32" s="166">
        <v>5</v>
      </c>
      <c r="F32" s="294">
        <v>0</v>
      </c>
      <c r="G32" s="294">
        <v>29</v>
      </c>
      <c r="H32" s="294">
        <v>29</v>
      </c>
      <c r="I32" s="294">
        <v>0</v>
      </c>
      <c r="J32" s="294">
        <v>29</v>
      </c>
      <c r="K32" s="294">
        <v>0</v>
      </c>
      <c r="L32" s="294">
        <v>1</v>
      </c>
      <c r="M32" s="294">
        <f t="shared" si="1"/>
        <v>1</v>
      </c>
      <c r="N32" s="294">
        <v>0</v>
      </c>
    </row>
    <row r="33" spans="1:14">
      <c r="A33" s="78"/>
      <c r="B33" s="137"/>
      <c r="C33" s="137"/>
      <c r="D33" s="142"/>
      <c r="E33" s="166">
        <v>4</v>
      </c>
      <c r="F33" s="294">
        <v>0</v>
      </c>
      <c r="G33" s="294">
        <v>39</v>
      </c>
      <c r="H33" s="294">
        <v>39</v>
      </c>
      <c r="I33" s="294">
        <v>0</v>
      </c>
      <c r="J33" s="294">
        <v>39</v>
      </c>
      <c r="K33" s="294">
        <v>1</v>
      </c>
      <c r="L33" s="294">
        <v>2</v>
      </c>
      <c r="M33" s="294">
        <f t="shared" si="1"/>
        <v>3</v>
      </c>
      <c r="N33" s="294">
        <v>0</v>
      </c>
    </row>
    <row r="34" spans="1:14">
      <c r="A34" s="78"/>
      <c r="B34" s="137"/>
      <c r="C34" s="137" t="s">
        <v>1</v>
      </c>
      <c r="D34" s="142"/>
      <c r="E34" s="166">
        <v>3</v>
      </c>
      <c r="F34" s="294">
        <v>46</v>
      </c>
      <c r="G34" s="294">
        <v>0</v>
      </c>
      <c r="H34" s="294">
        <v>46</v>
      </c>
      <c r="I34" s="294">
        <v>0</v>
      </c>
      <c r="J34" s="294">
        <v>46</v>
      </c>
      <c r="K34" s="294">
        <v>0</v>
      </c>
      <c r="L34" s="294">
        <v>0</v>
      </c>
      <c r="M34" s="294">
        <f t="shared" si="1"/>
        <v>0</v>
      </c>
      <c r="N34" s="294">
        <v>0</v>
      </c>
    </row>
    <row r="35" spans="1:14">
      <c r="A35" s="78"/>
      <c r="B35" s="137"/>
      <c r="C35" s="137"/>
      <c r="D35" s="142"/>
      <c r="E35" s="166">
        <v>2</v>
      </c>
      <c r="F35" s="294">
        <v>30</v>
      </c>
      <c r="G35" s="294">
        <v>0</v>
      </c>
      <c r="H35" s="294">
        <v>30</v>
      </c>
      <c r="I35" s="294">
        <v>0</v>
      </c>
      <c r="J35" s="294">
        <v>30</v>
      </c>
      <c r="K35" s="294">
        <v>0</v>
      </c>
      <c r="L35" s="294">
        <v>0</v>
      </c>
      <c r="M35" s="294">
        <f t="shared" si="1"/>
        <v>0</v>
      </c>
      <c r="N35" s="294">
        <v>0</v>
      </c>
    </row>
    <row r="36" spans="1:14">
      <c r="A36" s="78"/>
      <c r="B36" s="141"/>
      <c r="C36" s="141"/>
      <c r="D36" s="142"/>
      <c r="E36" s="134">
        <v>1</v>
      </c>
      <c r="F36" s="294">
        <v>72</v>
      </c>
      <c r="G36" s="294">
        <v>0</v>
      </c>
      <c r="H36" s="294">
        <v>72</v>
      </c>
      <c r="I36" s="294">
        <v>13</v>
      </c>
      <c r="J36" s="294">
        <v>85</v>
      </c>
      <c r="K36" s="294">
        <v>0</v>
      </c>
      <c r="L36" s="294">
        <v>1</v>
      </c>
      <c r="M36" s="294">
        <f t="shared" si="1"/>
        <v>1</v>
      </c>
      <c r="N36" s="294">
        <v>2</v>
      </c>
    </row>
    <row r="37" spans="1:14" ht="12.75" customHeight="1">
      <c r="A37" s="78"/>
      <c r="B37" s="541" t="s">
        <v>19</v>
      </c>
      <c r="C37" s="541"/>
      <c r="D37" s="541"/>
      <c r="E37" s="541"/>
      <c r="F37" s="296">
        <v>148</v>
      </c>
      <c r="G37" s="294">
        <v>463</v>
      </c>
      <c r="H37" s="297">
        <v>611</v>
      </c>
      <c r="I37" s="294">
        <v>13</v>
      </c>
      <c r="J37" s="295">
        <v>624</v>
      </c>
      <c r="K37" s="294">
        <v>58</v>
      </c>
      <c r="L37" s="294">
        <v>12</v>
      </c>
      <c r="M37" s="294">
        <v>70</v>
      </c>
      <c r="N37" s="294">
        <v>18</v>
      </c>
    </row>
    <row r="38" spans="1:14">
      <c r="A38" s="78"/>
      <c r="B38" s="134"/>
      <c r="C38" s="134"/>
      <c r="D38" s="143"/>
      <c r="E38" s="166">
        <v>13</v>
      </c>
      <c r="F38" s="294">
        <v>3</v>
      </c>
      <c r="G38" s="294">
        <v>0</v>
      </c>
      <c r="H38" s="294">
        <v>3</v>
      </c>
      <c r="I38" s="294">
        <v>0</v>
      </c>
      <c r="J38" s="294">
        <v>3</v>
      </c>
      <c r="K38" s="294">
        <v>0</v>
      </c>
      <c r="L38" s="294">
        <v>1</v>
      </c>
      <c r="M38" s="294">
        <v>1</v>
      </c>
      <c r="N38" s="294">
        <v>0</v>
      </c>
    </row>
    <row r="39" spans="1:14">
      <c r="A39" s="78"/>
      <c r="B39" s="137" t="s">
        <v>1</v>
      </c>
      <c r="C39" s="137" t="s">
        <v>0</v>
      </c>
      <c r="D39" s="142" t="s">
        <v>21</v>
      </c>
      <c r="E39" s="166">
        <v>12</v>
      </c>
      <c r="F39" s="294">
        <v>0</v>
      </c>
      <c r="G39" s="294">
        <v>0</v>
      </c>
      <c r="H39" s="294">
        <v>0</v>
      </c>
      <c r="I39" s="294">
        <v>0</v>
      </c>
      <c r="J39" s="294">
        <v>0</v>
      </c>
      <c r="K39" s="294">
        <v>0</v>
      </c>
      <c r="L39" s="294">
        <v>0</v>
      </c>
      <c r="M39" s="294">
        <f>SUM(K39:L39)</f>
        <v>0</v>
      </c>
      <c r="N39" s="294">
        <v>0</v>
      </c>
    </row>
    <row r="40" spans="1:14">
      <c r="A40" s="78"/>
      <c r="B40" s="137" t="s">
        <v>10</v>
      </c>
      <c r="C40" s="137"/>
      <c r="D40" s="142" t="s">
        <v>10</v>
      </c>
      <c r="E40" s="166">
        <v>11</v>
      </c>
      <c r="F40" s="294">
        <v>0</v>
      </c>
      <c r="G40" s="294">
        <v>0</v>
      </c>
      <c r="H40" s="294">
        <v>0</v>
      </c>
      <c r="I40" s="294">
        <v>0</v>
      </c>
      <c r="J40" s="294">
        <v>0</v>
      </c>
      <c r="K40" s="294">
        <v>0</v>
      </c>
      <c r="L40" s="294">
        <v>0</v>
      </c>
      <c r="M40" s="294">
        <f t="shared" ref="M40:M50" si="2">SUM(K40:L40)</f>
        <v>0</v>
      </c>
      <c r="N40" s="294">
        <v>0</v>
      </c>
    </row>
    <row r="41" spans="1:14">
      <c r="A41" s="78"/>
      <c r="B41" s="137" t="s">
        <v>11</v>
      </c>
      <c r="C41" s="134"/>
      <c r="D41" s="142" t="s">
        <v>2</v>
      </c>
      <c r="E41" s="166">
        <v>10</v>
      </c>
      <c r="F41" s="294">
        <v>0</v>
      </c>
      <c r="G41" s="294">
        <v>0</v>
      </c>
      <c r="H41" s="294">
        <v>0</v>
      </c>
      <c r="I41" s="294">
        <v>0</v>
      </c>
      <c r="J41" s="294">
        <v>0</v>
      </c>
      <c r="K41" s="294">
        <v>0</v>
      </c>
      <c r="L41" s="294">
        <v>0</v>
      </c>
      <c r="M41" s="294">
        <f t="shared" si="2"/>
        <v>0</v>
      </c>
      <c r="N41" s="294">
        <v>0</v>
      </c>
    </row>
    <row r="42" spans="1:14">
      <c r="A42" s="78"/>
      <c r="B42" s="137" t="s">
        <v>4</v>
      </c>
      <c r="C42" s="137"/>
      <c r="D42" s="142" t="s">
        <v>27</v>
      </c>
      <c r="E42" s="166">
        <v>9</v>
      </c>
      <c r="F42" s="294">
        <v>0</v>
      </c>
      <c r="G42" s="294">
        <v>0</v>
      </c>
      <c r="H42" s="294">
        <v>0</v>
      </c>
      <c r="I42" s="294">
        <v>0</v>
      </c>
      <c r="J42" s="294">
        <v>0</v>
      </c>
      <c r="K42" s="294">
        <v>0</v>
      </c>
      <c r="L42" s="294">
        <v>0</v>
      </c>
      <c r="M42" s="294">
        <f t="shared" si="2"/>
        <v>0</v>
      </c>
      <c r="N42" s="294">
        <v>0</v>
      </c>
    </row>
    <row r="43" spans="1:14">
      <c r="A43" s="78"/>
      <c r="B43" s="137" t="s">
        <v>3</v>
      </c>
      <c r="C43" s="137" t="s">
        <v>5</v>
      </c>
      <c r="D43" s="142" t="s">
        <v>1</v>
      </c>
      <c r="E43" s="166">
        <v>8</v>
      </c>
      <c r="F43" s="294">
        <v>0</v>
      </c>
      <c r="G43" s="294">
        <v>0</v>
      </c>
      <c r="H43" s="294">
        <v>0</v>
      </c>
      <c r="I43" s="294">
        <v>0</v>
      </c>
      <c r="J43" s="294">
        <v>0</v>
      </c>
      <c r="K43" s="294">
        <v>0</v>
      </c>
      <c r="L43" s="294">
        <v>0</v>
      </c>
      <c r="M43" s="294">
        <f t="shared" si="2"/>
        <v>0</v>
      </c>
      <c r="N43" s="294">
        <v>0</v>
      </c>
    </row>
    <row r="44" spans="1:14">
      <c r="A44" s="78"/>
      <c r="B44" s="137" t="s">
        <v>4</v>
      </c>
      <c r="C44" s="137"/>
      <c r="D44" s="142" t="s">
        <v>26</v>
      </c>
      <c r="E44" s="166">
        <v>7</v>
      </c>
      <c r="F44" s="294">
        <v>0</v>
      </c>
      <c r="G44" s="294">
        <v>0</v>
      </c>
      <c r="H44" s="294">
        <v>0</v>
      </c>
      <c r="I44" s="294">
        <v>0</v>
      </c>
      <c r="J44" s="294">
        <v>0</v>
      </c>
      <c r="K44" s="294">
        <v>0</v>
      </c>
      <c r="L44" s="294">
        <v>0</v>
      </c>
      <c r="M44" s="294">
        <f t="shared" si="2"/>
        <v>0</v>
      </c>
      <c r="N44" s="294">
        <v>0</v>
      </c>
    </row>
    <row r="45" spans="1:14">
      <c r="A45" s="78"/>
      <c r="B45" s="137" t="s">
        <v>1</v>
      </c>
      <c r="C45" s="137"/>
      <c r="D45" s="142" t="s">
        <v>22</v>
      </c>
      <c r="E45" s="166">
        <v>6</v>
      </c>
      <c r="F45" s="294">
        <v>0</v>
      </c>
      <c r="G45" s="294">
        <v>0</v>
      </c>
      <c r="H45" s="294">
        <v>0</v>
      </c>
      <c r="I45" s="294">
        <v>0</v>
      </c>
      <c r="J45" s="294">
        <v>0</v>
      </c>
      <c r="K45" s="294">
        <v>0</v>
      </c>
      <c r="L45" s="294">
        <v>0</v>
      </c>
      <c r="M45" s="294">
        <f t="shared" si="2"/>
        <v>0</v>
      </c>
      <c r="N45" s="294">
        <v>0</v>
      </c>
    </row>
    <row r="46" spans="1:14">
      <c r="A46" s="78"/>
      <c r="B46" s="137" t="s">
        <v>12</v>
      </c>
      <c r="C46" s="134"/>
      <c r="D46" s="142" t="s">
        <v>2</v>
      </c>
      <c r="E46" s="166">
        <v>5</v>
      </c>
      <c r="F46" s="294">
        <v>0</v>
      </c>
      <c r="G46" s="294">
        <v>0</v>
      </c>
      <c r="H46" s="294">
        <v>0</v>
      </c>
      <c r="I46" s="294">
        <v>0</v>
      </c>
      <c r="J46" s="294">
        <v>0</v>
      </c>
      <c r="K46" s="294">
        <v>0</v>
      </c>
      <c r="L46" s="294">
        <v>0</v>
      </c>
      <c r="M46" s="294">
        <f t="shared" si="2"/>
        <v>0</v>
      </c>
      <c r="N46" s="294">
        <v>0</v>
      </c>
    </row>
    <row r="47" spans="1:14">
      <c r="A47" s="78"/>
      <c r="B47" s="137"/>
      <c r="C47" s="137"/>
      <c r="D47" s="142" t="s">
        <v>7</v>
      </c>
      <c r="E47" s="166">
        <v>4</v>
      </c>
      <c r="F47" s="294">
        <v>0</v>
      </c>
      <c r="G47" s="294">
        <v>0</v>
      </c>
      <c r="H47" s="294">
        <v>0</v>
      </c>
      <c r="I47" s="294">
        <v>0</v>
      </c>
      <c r="J47" s="294">
        <v>0</v>
      </c>
      <c r="K47" s="294">
        <v>0</v>
      </c>
      <c r="L47" s="294">
        <v>0</v>
      </c>
      <c r="M47" s="294">
        <f t="shared" si="2"/>
        <v>0</v>
      </c>
      <c r="N47" s="294">
        <v>0</v>
      </c>
    </row>
    <row r="48" spans="1:14">
      <c r="A48" s="78"/>
      <c r="B48" s="137"/>
      <c r="C48" s="137" t="s">
        <v>1</v>
      </c>
      <c r="D48" s="142" t="s">
        <v>1</v>
      </c>
      <c r="E48" s="166">
        <v>3</v>
      </c>
      <c r="F48" s="294">
        <v>0</v>
      </c>
      <c r="G48" s="294">
        <v>0</v>
      </c>
      <c r="H48" s="294">
        <v>0</v>
      </c>
      <c r="I48" s="294">
        <v>0</v>
      </c>
      <c r="J48" s="294">
        <v>0</v>
      </c>
      <c r="K48" s="294">
        <v>0</v>
      </c>
      <c r="L48" s="294">
        <v>0</v>
      </c>
      <c r="M48" s="294">
        <f t="shared" si="2"/>
        <v>0</v>
      </c>
      <c r="N48" s="294">
        <v>0</v>
      </c>
    </row>
    <row r="49" spans="1:14">
      <c r="A49" s="78"/>
      <c r="B49" s="137"/>
      <c r="C49" s="137"/>
      <c r="D49" s="142" t="s">
        <v>3</v>
      </c>
      <c r="E49" s="166">
        <v>2</v>
      </c>
      <c r="F49" s="294">
        <v>0</v>
      </c>
      <c r="G49" s="294">
        <v>0</v>
      </c>
      <c r="H49" s="294">
        <v>0</v>
      </c>
      <c r="I49" s="294">
        <v>0</v>
      </c>
      <c r="J49" s="294">
        <v>0</v>
      </c>
      <c r="K49" s="294">
        <v>0</v>
      </c>
      <c r="L49" s="294">
        <v>0</v>
      </c>
      <c r="M49" s="294">
        <f t="shared" si="2"/>
        <v>0</v>
      </c>
      <c r="N49" s="294">
        <v>0</v>
      </c>
    </row>
    <row r="50" spans="1:14">
      <c r="A50" s="78"/>
      <c r="B50" s="141"/>
      <c r="C50" s="142"/>
      <c r="D50" s="141"/>
      <c r="E50" s="134">
        <v>1</v>
      </c>
      <c r="F50" s="298">
        <v>0</v>
      </c>
      <c r="G50" s="298">
        <v>0</v>
      </c>
      <c r="H50" s="298">
        <v>0</v>
      </c>
      <c r="I50" s="298">
        <v>2</v>
      </c>
      <c r="J50" s="298">
        <v>2</v>
      </c>
      <c r="K50" s="294">
        <v>0</v>
      </c>
      <c r="L50" s="294">
        <v>0</v>
      </c>
      <c r="M50" s="294">
        <f t="shared" si="2"/>
        <v>0</v>
      </c>
      <c r="N50" s="294">
        <v>0</v>
      </c>
    </row>
    <row r="51" spans="1:14" ht="12.75" customHeight="1">
      <c r="A51" s="6"/>
      <c r="B51" s="540" t="s">
        <v>20</v>
      </c>
      <c r="C51" s="540"/>
      <c r="D51" s="540"/>
      <c r="E51" s="540"/>
      <c r="F51" s="294">
        <v>3</v>
      </c>
      <c r="G51" s="294">
        <v>0</v>
      </c>
      <c r="H51" s="294">
        <v>3</v>
      </c>
      <c r="I51" s="294">
        <v>2</v>
      </c>
      <c r="J51" s="294">
        <v>5</v>
      </c>
      <c r="K51" s="294">
        <v>0</v>
      </c>
      <c r="L51" s="294">
        <v>1</v>
      </c>
      <c r="M51" s="294">
        <v>1</v>
      </c>
      <c r="N51" s="294">
        <v>0</v>
      </c>
    </row>
    <row r="52" spans="1:14">
      <c r="A52" s="6"/>
      <c r="B52" s="540" t="s">
        <v>37</v>
      </c>
      <c r="C52" s="540"/>
      <c r="D52" s="540"/>
      <c r="E52" s="540"/>
      <c r="F52" s="294"/>
      <c r="G52" s="294"/>
      <c r="H52" s="294"/>
      <c r="I52" s="294"/>
      <c r="J52" s="294"/>
      <c r="K52" s="294"/>
      <c r="L52" s="294"/>
      <c r="M52" s="294">
        <f>SUM(K52:L52)</f>
        <v>0</v>
      </c>
      <c r="N52" s="294"/>
    </row>
    <row r="53" spans="1:14" ht="12.75" customHeight="1">
      <c r="A53" s="6"/>
      <c r="B53" s="542" t="s">
        <v>40</v>
      </c>
      <c r="C53" s="542"/>
      <c r="D53" s="542"/>
      <c r="E53" s="542"/>
      <c r="F53" s="299">
        <v>555</v>
      </c>
      <c r="G53" s="299">
        <v>762</v>
      </c>
      <c r="H53" s="299">
        <v>1317</v>
      </c>
      <c r="I53" s="299">
        <v>27</v>
      </c>
      <c r="J53" s="299">
        <v>1344</v>
      </c>
      <c r="K53" s="299">
        <f>SUM(K23+K37+K51)</f>
        <v>124</v>
      </c>
      <c r="L53" s="299">
        <v>16</v>
      </c>
      <c r="M53" s="299">
        <v>140</v>
      </c>
      <c r="N53" s="299">
        <v>21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5">
    <mergeCell ref="B23:E23"/>
    <mergeCell ref="B37:E37"/>
    <mergeCell ref="B51:E51"/>
    <mergeCell ref="B52:E52"/>
    <mergeCell ref="B53:E53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M13 M39 M15:N38 M40:N52 N3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92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93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72" t="s">
        <v>41</v>
      </c>
      <c r="C7" s="472"/>
      <c r="D7" s="472"/>
      <c r="E7" s="472"/>
      <c r="F7" s="472" t="s">
        <v>35</v>
      </c>
      <c r="G7" s="472"/>
      <c r="H7" s="472"/>
      <c r="I7" s="472"/>
      <c r="J7" s="472"/>
      <c r="K7" s="472" t="s">
        <v>28</v>
      </c>
      <c r="L7" s="472"/>
      <c r="M7" s="472"/>
      <c r="N7" s="472"/>
    </row>
    <row r="8" spans="1:14" ht="12.75" customHeight="1">
      <c r="B8" s="472"/>
      <c r="C8" s="472"/>
      <c r="D8" s="472"/>
      <c r="E8" s="472"/>
      <c r="F8" s="472" t="s">
        <v>13</v>
      </c>
      <c r="G8" s="472"/>
      <c r="H8" s="472"/>
      <c r="I8" s="472" t="s">
        <v>14</v>
      </c>
      <c r="J8" s="472" t="s">
        <v>15</v>
      </c>
      <c r="K8" s="472" t="s">
        <v>30</v>
      </c>
      <c r="L8" s="472" t="s">
        <v>31</v>
      </c>
      <c r="M8" s="472" t="s">
        <v>15</v>
      </c>
      <c r="N8" s="472" t="s">
        <v>29</v>
      </c>
    </row>
    <row r="9" spans="1:14" ht="24">
      <c r="B9" s="472"/>
      <c r="C9" s="472"/>
      <c r="D9" s="472"/>
      <c r="E9" s="472"/>
      <c r="F9" s="111" t="s">
        <v>16</v>
      </c>
      <c r="G9" s="111" t="s">
        <v>17</v>
      </c>
      <c r="H9" s="111" t="s">
        <v>23</v>
      </c>
      <c r="I9" s="472"/>
      <c r="J9" s="472"/>
      <c r="K9" s="472"/>
      <c r="L9" s="472"/>
      <c r="M9" s="472"/>
      <c r="N9" s="472"/>
    </row>
    <row r="10" spans="1:14">
      <c r="A10" s="3"/>
      <c r="B10" s="43"/>
      <c r="C10" s="44"/>
      <c r="D10" s="45"/>
      <c r="E10" s="112">
        <v>13</v>
      </c>
      <c r="F10" s="374">
        <v>88</v>
      </c>
      <c r="G10" s="374">
        <v>0</v>
      </c>
      <c r="H10" s="374">
        <v>88</v>
      </c>
      <c r="I10" s="374">
        <v>0</v>
      </c>
      <c r="J10" s="374">
        <v>88</v>
      </c>
      <c r="K10" s="375">
        <v>17</v>
      </c>
      <c r="L10" s="375">
        <v>1</v>
      </c>
      <c r="M10" s="376">
        <v>18</v>
      </c>
      <c r="N10" s="375">
        <v>2</v>
      </c>
    </row>
    <row r="11" spans="1:14">
      <c r="A11" s="3"/>
      <c r="B11" s="46" t="s">
        <v>1</v>
      </c>
      <c r="C11" s="47" t="s">
        <v>0</v>
      </c>
      <c r="D11" s="45"/>
      <c r="E11" s="112">
        <v>12</v>
      </c>
      <c r="F11" s="374">
        <v>2</v>
      </c>
      <c r="G11" s="374">
        <v>0</v>
      </c>
      <c r="H11" s="374">
        <v>2</v>
      </c>
      <c r="I11" s="374">
        <v>0</v>
      </c>
      <c r="J11" s="374">
        <v>2</v>
      </c>
      <c r="K11" s="374">
        <v>0</v>
      </c>
      <c r="L11" s="374">
        <v>0</v>
      </c>
      <c r="M11" s="376">
        <v>0</v>
      </c>
      <c r="N11" s="374">
        <v>0</v>
      </c>
    </row>
    <row r="12" spans="1:14">
      <c r="A12" s="3"/>
      <c r="B12" s="46" t="s">
        <v>2</v>
      </c>
      <c r="C12" s="48"/>
      <c r="D12" s="49" t="s">
        <v>6</v>
      </c>
      <c r="E12" s="112">
        <v>11</v>
      </c>
      <c r="F12" s="374">
        <v>16</v>
      </c>
      <c r="G12" s="374">
        <v>0</v>
      </c>
      <c r="H12" s="374">
        <v>16</v>
      </c>
      <c r="I12" s="374">
        <v>0</v>
      </c>
      <c r="J12" s="374">
        <v>16</v>
      </c>
      <c r="K12" s="375">
        <v>1</v>
      </c>
      <c r="L12" s="374">
        <v>0</v>
      </c>
      <c r="M12" s="376">
        <v>1</v>
      </c>
      <c r="N12" s="374">
        <v>0</v>
      </c>
    </row>
    <row r="13" spans="1:14">
      <c r="A13" s="3"/>
      <c r="B13" s="46" t="s">
        <v>1</v>
      </c>
      <c r="C13" s="47"/>
      <c r="D13" s="49" t="s">
        <v>10</v>
      </c>
      <c r="E13" s="112">
        <v>10</v>
      </c>
      <c r="F13" s="374">
        <v>7</v>
      </c>
      <c r="G13" s="374">
        <v>0</v>
      </c>
      <c r="H13" s="374">
        <v>7</v>
      </c>
      <c r="I13" s="374">
        <v>0</v>
      </c>
      <c r="J13" s="374">
        <v>7</v>
      </c>
      <c r="K13" s="374">
        <v>0</v>
      </c>
      <c r="L13" s="374">
        <v>0</v>
      </c>
      <c r="M13" s="376">
        <v>0</v>
      </c>
      <c r="N13" s="374">
        <v>0</v>
      </c>
    </row>
    <row r="14" spans="1:14">
      <c r="A14" s="3"/>
      <c r="B14" s="46" t="s">
        <v>3</v>
      </c>
      <c r="C14" s="47"/>
      <c r="D14" s="49" t="s">
        <v>25</v>
      </c>
      <c r="E14" s="112">
        <v>9</v>
      </c>
      <c r="F14" s="374">
        <v>6</v>
      </c>
      <c r="G14" s="374">
        <v>0</v>
      </c>
      <c r="H14" s="374">
        <v>6</v>
      </c>
      <c r="I14" s="374">
        <v>0</v>
      </c>
      <c r="J14" s="374">
        <v>6</v>
      </c>
      <c r="K14" s="374">
        <v>0</v>
      </c>
      <c r="L14" s="374">
        <v>0</v>
      </c>
      <c r="M14" s="376">
        <v>0</v>
      </c>
      <c r="N14" s="374">
        <v>0</v>
      </c>
    </row>
    <row r="15" spans="1:14">
      <c r="A15" s="3"/>
      <c r="B15" s="46" t="s">
        <v>4</v>
      </c>
      <c r="C15" s="47" t="s">
        <v>5</v>
      </c>
      <c r="D15" s="49" t="s">
        <v>22</v>
      </c>
      <c r="E15" s="112">
        <v>8</v>
      </c>
      <c r="F15" s="374">
        <v>4</v>
      </c>
      <c r="G15" s="374">
        <v>0</v>
      </c>
      <c r="H15" s="374">
        <v>4</v>
      </c>
      <c r="I15" s="374">
        <v>0</v>
      </c>
      <c r="J15" s="374">
        <v>4</v>
      </c>
      <c r="K15" s="374">
        <v>0</v>
      </c>
      <c r="L15" s="374">
        <v>0</v>
      </c>
      <c r="M15" s="376">
        <v>0</v>
      </c>
      <c r="N15" s="374">
        <v>0</v>
      </c>
    </row>
    <row r="16" spans="1:14">
      <c r="A16" s="3"/>
      <c r="B16" s="46" t="s">
        <v>6</v>
      </c>
      <c r="C16" s="47"/>
      <c r="D16" s="49" t="s">
        <v>12</v>
      </c>
      <c r="E16" s="112">
        <v>7</v>
      </c>
      <c r="F16" s="374">
        <v>8</v>
      </c>
      <c r="G16" s="374">
        <v>0</v>
      </c>
      <c r="H16" s="374">
        <v>8</v>
      </c>
      <c r="I16" s="374">
        <v>0</v>
      </c>
      <c r="J16" s="374">
        <v>8</v>
      </c>
      <c r="K16" s="374">
        <v>0</v>
      </c>
      <c r="L16" s="374">
        <v>0</v>
      </c>
      <c r="M16" s="376">
        <v>0</v>
      </c>
      <c r="N16" s="374">
        <v>0</v>
      </c>
    </row>
    <row r="17" spans="1:14">
      <c r="A17" s="3"/>
      <c r="B17" s="46" t="s">
        <v>7</v>
      </c>
      <c r="C17" s="48"/>
      <c r="D17" s="49" t="s">
        <v>4</v>
      </c>
      <c r="E17" s="112">
        <v>6</v>
      </c>
      <c r="F17" s="374">
        <v>12</v>
      </c>
      <c r="G17" s="374">
        <v>0</v>
      </c>
      <c r="H17" s="374">
        <v>12</v>
      </c>
      <c r="I17" s="374">
        <v>0</v>
      </c>
      <c r="J17" s="374">
        <v>12</v>
      </c>
      <c r="K17" s="374">
        <v>0</v>
      </c>
      <c r="L17" s="374">
        <v>0</v>
      </c>
      <c r="M17" s="376">
        <v>0</v>
      </c>
      <c r="N17" s="374">
        <v>0</v>
      </c>
    </row>
    <row r="18" spans="1:14">
      <c r="A18" s="3"/>
      <c r="B18" s="46" t="s">
        <v>1</v>
      </c>
      <c r="C18" s="47"/>
      <c r="D18" s="49" t="s">
        <v>9</v>
      </c>
      <c r="E18" s="112">
        <v>5</v>
      </c>
      <c r="F18" s="374">
        <v>9</v>
      </c>
      <c r="G18" s="374">
        <v>0</v>
      </c>
      <c r="H18" s="374">
        <v>9</v>
      </c>
      <c r="I18" s="374">
        <v>0</v>
      </c>
      <c r="J18" s="374">
        <v>9</v>
      </c>
      <c r="K18" s="374">
        <v>0</v>
      </c>
      <c r="L18" s="374">
        <v>0</v>
      </c>
      <c r="M18" s="376">
        <v>0</v>
      </c>
      <c r="N18" s="374">
        <v>0</v>
      </c>
    </row>
    <row r="19" spans="1:14">
      <c r="A19" s="3"/>
      <c r="B19" s="46"/>
      <c r="C19" s="47"/>
      <c r="D19" s="49" t="s">
        <v>12</v>
      </c>
      <c r="E19" s="112">
        <v>4</v>
      </c>
      <c r="F19" s="374">
        <v>29</v>
      </c>
      <c r="G19" s="374">
        <v>0</v>
      </c>
      <c r="H19" s="374">
        <v>29</v>
      </c>
      <c r="I19" s="374">
        <v>0</v>
      </c>
      <c r="J19" s="374">
        <v>29</v>
      </c>
      <c r="K19" s="374">
        <v>0</v>
      </c>
      <c r="L19" s="374">
        <v>0</v>
      </c>
      <c r="M19" s="376">
        <v>0</v>
      </c>
      <c r="N19" s="374">
        <v>0</v>
      </c>
    </row>
    <row r="20" spans="1:14">
      <c r="A20" s="3"/>
      <c r="B20" s="46"/>
      <c r="C20" s="47" t="s">
        <v>1</v>
      </c>
      <c r="D20" s="45"/>
      <c r="E20" s="112">
        <v>3</v>
      </c>
      <c r="F20" s="374">
        <v>0</v>
      </c>
      <c r="G20" s="374">
        <v>4</v>
      </c>
      <c r="H20" s="374">
        <v>4</v>
      </c>
      <c r="I20" s="374">
        <v>0</v>
      </c>
      <c r="J20" s="374">
        <v>4</v>
      </c>
      <c r="K20" s="374">
        <v>0</v>
      </c>
      <c r="L20" s="374">
        <v>0</v>
      </c>
      <c r="M20" s="376">
        <v>0</v>
      </c>
      <c r="N20" s="374">
        <v>0</v>
      </c>
    </row>
    <row r="21" spans="1:14">
      <c r="A21" s="3"/>
      <c r="B21" s="46"/>
      <c r="C21" s="47"/>
      <c r="D21" s="45"/>
      <c r="E21" s="112">
        <v>2</v>
      </c>
      <c r="F21" s="374">
        <v>0</v>
      </c>
      <c r="G21" s="374">
        <v>6</v>
      </c>
      <c r="H21" s="374">
        <v>6</v>
      </c>
      <c r="I21" s="374">
        <v>0</v>
      </c>
      <c r="J21" s="374">
        <v>6</v>
      </c>
      <c r="K21" s="374">
        <v>0</v>
      </c>
      <c r="L21" s="374">
        <v>0</v>
      </c>
      <c r="M21" s="376">
        <v>0</v>
      </c>
      <c r="N21" s="374">
        <v>0</v>
      </c>
    </row>
    <row r="22" spans="1:14">
      <c r="A22" s="3"/>
      <c r="B22" s="50"/>
      <c r="C22" s="48"/>
      <c r="D22" s="45"/>
      <c r="E22" s="43">
        <v>1</v>
      </c>
      <c r="F22" s="374">
        <v>0</v>
      </c>
      <c r="G22" s="374">
        <v>2</v>
      </c>
      <c r="H22" s="374">
        <v>2</v>
      </c>
      <c r="I22" s="374">
        <v>2</v>
      </c>
      <c r="J22" s="374">
        <v>4</v>
      </c>
      <c r="K22" s="374">
        <v>0</v>
      </c>
      <c r="L22" s="374">
        <v>0</v>
      </c>
      <c r="M22" s="376">
        <v>0</v>
      </c>
      <c r="N22" s="374">
        <v>0</v>
      </c>
    </row>
    <row r="23" spans="1:14" ht="12.75" customHeight="1">
      <c r="A23" s="3"/>
      <c r="B23" s="473" t="s">
        <v>18</v>
      </c>
      <c r="C23" s="474"/>
      <c r="D23" s="474"/>
      <c r="E23" s="475"/>
      <c r="F23" s="258">
        <f t="shared" ref="F23:N23" si="0">SUM(F10:F22)</f>
        <v>181</v>
      </c>
      <c r="G23" s="258">
        <f t="shared" si="0"/>
        <v>12</v>
      </c>
      <c r="H23" s="261">
        <f t="shared" si="0"/>
        <v>193</v>
      </c>
      <c r="I23" s="258">
        <f t="shared" si="0"/>
        <v>2</v>
      </c>
      <c r="J23" s="261">
        <f t="shared" si="0"/>
        <v>195</v>
      </c>
      <c r="K23" s="262">
        <f t="shared" si="0"/>
        <v>18</v>
      </c>
      <c r="L23" s="262">
        <f t="shared" si="0"/>
        <v>1</v>
      </c>
      <c r="M23" s="258">
        <f t="shared" si="0"/>
        <v>19</v>
      </c>
      <c r="N23" s="258">
        <f t="shared" si="0"/>
        <v>2</v>
      </c>
    </row>
    <row r="24" spans="1:14">
      <c r="A24" s="3"/>
      <c r="B24" s="46"/>
      <c r="C24" s="46"/>
      <c r="D24" s="51"/>
      <c r="E24" s="50">
        <v>13</v>
      </c>
      <c r="F24" s="378">
        <v>204</v>
      </c>
      <c r="G24" s="378">
        <v>0</v>
      </c>
      <c r="H24" s="378">
        <v>204</v>
      </c>
      <c r="I24" s="378">
        <v>0</v>
      </c>
      <c r="J24" s="378">
        <v>204</v>
      </c>
      <c r="K24" s="379">
        <v>20</v>
      </c>
      <c r="L24" s="379">
        <v>9</v>
      </c>
      <c r="M24" s="379">
        <v>29</v>
      </c>
      <c r="N24" s="379">
        <v>14</v>
      </c>
    </row>
    <row r="25" spans="1:14">
      <c r="A25" s="3"/>
      <c r="B25" s="46"/>
      <c r="C25" s="46" t="s">
        <v>0</v>
      </c>
      <c r="D25" s="51"/>
      <c r="E25" s="112">
        <v>12</v>
      </c>
      <c r="F25" s="378">
        <v>11</v>
      </c>
      <c r="G25" s="378">
        <v>0</v>
      </c>
      <c r="H25" s="378">
        <v>11</v>
      </c>
      <c r="I25" s="378">
        <v>0</v>
      </c>
      <c r="J25" s="378">
        <v>11</v>
      </c>
      <c r="K25" s="378">
        <v>0</v>
      </c>
      <c r="L25" s="378">
        <v>0</v>
      </c>
      <c r="M25" s="379">
        <v>0</v>
      </c>
      <c r="N25" s="378">
        <v>0</v>
      </c>
    </row>
    <row r="26" spans="1:14">
      <c r="A26" s="3"/>
      <c r="B26" s="46" t="s">
        <v>7</v>
      </c>
      <c r="C26" s="50"/>
      <c r="D26" s="51"/>
      <c r="E26" s="112">
        <v>11</v>
      </c>
      <c r="F26" s="378">
        <v>25</v>
      </c>
      <c r="G26" s="378">
        <v>0</v>
      </c>
      <c r="H26" s="378">
        <v>25</v>
      </c>
      <c r="I26" s="378">
        <v>0</v>
      </c>
      <c r="J26" s="378">
        <v>25</v>
      </c>
      <c r="K26" s="378">
        <v>0</v>
      </c>
      <c r="L26" s="378">
        <v>0</v>
      </c>
      <c r="M26" s="379">
        <v>0</v>
      </c>
      <c r="N26" s="378">
        <v>0</v>
      </c>
    </row>
    <row r="27" spans="1:14">
      <c r="A27" s="3"/>
      <c r="B27" s="46" t="s">
        <v>8</v>
      </c>
      <c r="C27" s="46"/>
      <c r="D27" s="51" t="s">
        <v>26</v>
      </c>
      <c r="E27" s="112">
        <v>10</v>
      </c>
      <c r="F27" s="378">
        <v>17</v>
      </c>
      <c r="G27" s="378">
        <v>0</v>
      </c>
      <c r="H27" s="378">
        <v>17</v>
      </c>
      <c r="I27" s="378">
        <v>0</v>
      </c>
      <c r="J27" s="378">
        <v>17</v>
      </c>
      <c r="K27" s="378">
        <v>0</v>
      </c>
      <c r="L27" s="378">
        <v>0</v>
      </c>
      <c r="M27" s="379">
        <v>0</v>
      </c>
      <c r="N27" s="378">
        <v>0</v>
      </c>
    </row>
    <row r="28" spans="1:14">
      <c r="A28" s="3"/>
      <c r="B28" s="46" t="s">
        <v>0</v>
      </c>
      <c r="C28" s="46"/>
      <c r="D28" s="51" t="s">
        <v>8</v>
      </c>
      <c r="E28" s="112">
        <v>9</v>
      </c>
      <c r="F28" s="378">
        <v>7</v>
      </c>
      <c r="G28" s="378">
        <v>0</v>
      </c>
      <c r="H28" s="378">
        <v>7</v>
      </c>
      <c r="I28" s="378">
        <v>0</v>
      </c>
      <c r="J28" s="378">
        <v>7</v>
      </c>
      <c r="K28" s="378">
        <v>0</v>
      </c>
      <c r="L28" s="378">
        <v>0</v>
      </c>
      <c r="M28" s="379">
        <v>0</v>
      </c>
      <c r="N28" s="378">
        <v>0</v>
      </c>
    </row>
    <row r="29" spans="1:14">
      <c r="A29" s="3"/>
      <c r="B29" s="46" t="s">
        <v>2</v>
      </c>
      <c r="C29" s="46" t="s">
        <v>5</v>
      </c>
      <c r="D29" s="51" t="s">
        <v>27</v>
      </c>
      <c r="E29" s="112">
        <v>8</v>
      </c>
      <c r="F29" s="378">
        <v>5</v>
      </c>
      <c r="G29" s="378">
        <v>0</v>
      </c>
      <c r="H29" s="378">
        <v>5</v>
      </c>
      <c r="I29" s="378">
        <v>0</v>
      </c>
      <c r="J29" s="378">
        <v>5</v>
      </c>
      <c r="K29" s="378">
        <v>0</v>
      </c>
      <c r="L29" s="378">
        <v>0</v>
      </c>
      <c r="M29" s="379">
        <v>0</v>
      </c>
      <c r="N29" s="378">
        <v>0</v>
      </c>
    </row>
    <row r="30" spans="1:14">
      <c r="A30" s="3"/>
      <c r="B30" s="46" t="s">
        <v>4</v>
      </c>
      <c r="C30" s="46"/>
      <c r="D30" s="51" t="s">
        <v>4</v>
      </c>
      <c r="E30" s="112">
        <v>7</v>
      </c>
      <c r="F30" s="378">
        <v>1</v>
      </c>
      <c r="G30" s="378">
        <v>0</v>
      </c>
      <c r="H30" s="378">
        <v>1</v>
      </c>
      <c r="I30" s="378">
        <v>0</v>
      </c>
      <c r="J30" s="378">
        <v>1</v>
      </c>
      <c r="K30" s="378">
        <v>0</v>
      </c>
      <c r="L30" s="378">
        <v>0</v>
      </c>
      <c r="M30" s="379">
        <v>0</v>
      </c>
      <c r="N30" s="378">
        <v>0</v>
      </c>
    </row>
    <row r="31" spans="1:14">
      <c r="A31" s="3"/>
      <c r="B31" s="46" t="s">
        <v>0</v>
      </c>
      <c r="C31" s="46"/>
      <c r="D31" s="51" t="s">
        <v>9</v>
      </c>
      <c r="E31" s="112">
        <v>6</v>
      </c>
      <c r="F31" s="378">
        <v>13</v>
      </c>
      <c r="G31" s="378">
        <v>0</v>
      </c>
      <c r="H31" s="378">
        <v>13</v>
      </c>
      <c r="I31" s="378">
        <v>0</v>
      </c>
      <c r="J31" s="378">
        <v>13</v>
      </c>
      <c r="K31" s="378">
        <v>0</v>
      </c>
      <c r="L31" s="379">
        <v>1</v>
      </c>
      <c r="M31" s="379">
        <v>1</v>
      </c>
      <c r="N31" s="379">
        <v>1</v>
      </c>
    </row>
    <row r="32" spans="1:14">
      <c r="A32" s="3"/>
      <c r="B32" s="46" t="s">
        <v>9</v>
      </c>
      <c r="C32" s="43"/>
      <c r="D32" s="51"/>
      <c r="E32" s="112">
        <v>5</v>
      </c>
      <c r="F32" s="378">
        <v>8</v>
      </c>
      <c r="G32" s="378">
        <v>0</v>
      </c>
      <c r="H32" s="378">
        <v>8</v>
      </c>
      <c r="I32" s="378">
        <v>0</v>
      </c>
      <c r="J32" s="378">
        <v>8</v>
      </c>
      <c r="K32" s="378">
        <v>0</v>
      </c>
      <c r="L32" s="378">
        <v>0</v>
      </c>
      <c r="M32" s="379">
        <v>0</v>
      </c>
      <c r="N32" s="378">
        <v>0</v>
      </c>
    </row>
    <row r="33" spans="1:14">
      <c r="A33" s="3"/>
      <c r="B33" s="46"/>
      <c r="C33" s="46"/>
      <c r="D33" s="51"/>
      <c r="E33" s="112">
        <v>4</v>
      </c>
      <c r="F33" s="378">
        <v>27</v>
      </c>
      <c r="G33" s="378">
        <v>0</v>
      </c>
      <c r="H33" s="378">
        <v>27</v>
      </c>
      <c r="I33" s="378">
        <v>0</v>
      </c>
      <c r="J33" s="378">
        <v>27</v>
      </c>
      <c r="K33" s="378">
        <v>0</v>
      </c>
      <c r="L33" s="378">
        <v>0</v>
      </c>
      <c r="M33" s="379">
        <v>0</v>
      </c>
      <c r="N33" s="378">
        <v>0</v>
      </c>
    </row>
    <row r="34" spans="1:14">
      <c r="A34" s="3"/>
      <c r="B34" s="46"/>
      <c r="C34" s="46" t="s">
        <v>1</v>
      </c>
      <c r="D34" s="51"/>
      <c r="E34" s="112">
        <v>3</v>
      </c>
      <c r="F34" s="378">
        <v>0</v>
      </c>
      <c r="G34" s="378">
        <v>3</v>
      </c>
      <c r="H34" s="378">
        <v>3</v>
      </c>
      <c r="I34" s="378">
        <v>0</v>
      </c>
      <c r="J34" s="378">
        <v>3</v>
      </c>
      <c r="K34" s="378">
        <v>0</v>
      </c>
      <c r="L34" s="378">
        <v>0</v>
      </c>
      <c r="M34" s="379">
        <v>0</v>
      </c>
      <c r="N34" s="378">
        <v>0</v>
      </c>
    </row>
    <row r="35" spans="1:14">
      <c r="A35" s="3"/>
      <c r="B35" s="46"/>
      <c r="C35" s="46"/>
      <c r="D35" s="51"/>
      <c r="E35" s="112">
        <v>2</v>
      </c>
      <c r="F35" s="378">
        <v>0</v>
      </c>
      <c r="G35" s="378">
        <v>11</v>
      </c>
      <c r="H35" s="378">
        <v>11</v>
      </c>
      <c r="I35" s="378">
        <v>0</v>
      </c>
      <c r="J35" s="378">
        <v>11</v>
      </c>
      <c r="K35" s="378">
        <v>0</v>
      </c>
      <c r="L35" s="379">
        <v>1</v>
      </c>
      <c r="M35" s="379">
        <v>1</v>
      </c>
      <c r="N35" s="379">
        <v>2</v>
      </c>
    </row>
    <row r="36" spans="1:14">
      <c r="A36" s="3"/>
      <c r="B36" s="50"/>
      <c r="C36" s="50"/>
      <c r="D36" s="51"/>
      <c r="E36" s="43">
        <v>1</v>
      </c>
      <c r="F36" s="378">
        <v>0</v>
      </c>
      <c r="G36" s="378">
        <v>1</v>
      </c>
      <c r="H36" s="380">
        <v>1</v>
      </c>
      <c r="I36" s="378">
        <v>0</v>
      </c>
      <c r="J36" s="378">
        <v>1</v>
      </c>
      <c r="K36" s="378">
        <v>0</v>
      </c>
      <c r="L36" s="378">
        <v>0</v>
      </c>
      <c r="M36" s="379">
        <v>0</v>
      </c>
      <c r="N36" s="378">
        <v>0</v>
      </c>
    </row>
    <row r="37" spans="1:14" ht="12.75" customHeight="1">
      <c r="A37" s="3"/>
      <c r="B37" s="473" t="s">
        <v>19</v>
      </c>
      <c r="C37" s="474"/>
      <c r="D37" s="474"/>
      <c r="E37" s="474"/>
      <c r="F37" s="262">
        <f t="shared" ref="F37:N37" si="1">SUM(F24:F36)</f>
        <v>318</v>
      </c>
      <c r="G37" s="262">
        <f t="shared" si="1"/>
        <v>15</v>
      </c>
      <c r="H37" s="258">
        <f t="shared" si="1"/>
        <v>333</v>
      </c>
      <c r="I37" s="377">
        <f t="shared" si="1"/>
        <v>0</v>
      </c>
      <c r="J37" s="261">
        <f t="shared" si="1"/>
        <v>333</v>
      </c>
      <c r="K37" s="262">
        <f t="shared" si="1"/>
        <v>20</v>
      </c>
      <c r="L37" s="258">
        <f t="shared" si="1"/>
        <v>11</v>
      </c>
      <c r="M37" s="261">
        <f t="shared" si="1"/>
        <v>31</v>
      </c>
      <c r="N37" s="258">
        <f t="shared" si="1"/>
        <v>17</v>
      </c>
    </row>
    <row r="38" spans="1:14">
      <c r="A38" s="3"/>
      <c r="B38" s="43"/>
      <c r="C38" s="43"/>
      <c r="D38" s="52"/>
      <c r="E38" s="112">
        <v>13</v>
      </c>
      <c r="F38" s="381">
        <v>1</v>
      </c>
      <c r="G38" s="381">
        <v>0</v>
      </c>
      <c r="H38" s="381">
        <v>1</v>
      </c>
      <c r="I38" s="381">
        <v>0</v>
      </c>
      <c r="J38" s="381">
        <v>1</v>
      </c>
      <c r="K38" s="381">
        <v>0</v>
      </c>
      <c r="L38" s="382">
        <v>1</v>
      </c>
      <c r="M38" s="382">
        <v>1</v>
      </c>
      <c r="N38" s="382">
        <v>3</v>
      </c>
    </row>
    <row r="39" spans="1:14">
      <c r="A39" s="3"/>
      <c r="B39" s="46" t="s">
        <v>1</v>
      </c>
      <c r="C39" s="46" t="s">
        <v>0</v>
      </c>
      <c r="D39" s="51" t="s">
        <v>21</v>
      </c>
      <c r="E39" s="112">
        <v>12</v>
      </c>
      <c r="F39" s="381">
        <v>0</v>
      </c>
      <c r="G39" s="381">
        <v>0</v>
      </c>
      <c r="H39" s="381">
        <v>0</v>
      </c>
      <c r="I39" s="381">
        <v>0</v>
      </c>
      <c r="J39" s="381">
        <v>0</v>
      </c>
      <c r="K39" s="381">
        <v>0</v>
      </c>
      <c r="L39" s="381">
        <v>0</v>
      </c>
      <c r="M39" s="382">
        <v>0</v>
      </c>
      <c r="N39" s="381">
        <v>0</v>
      </c>
    </row>
    <row r="40" spans="1:14">
      <c r="A40" s="3"/>
      <c r="B40" s="46" t="s">
        <v>10</v>
      </c>
      <c r="C40" s="46"/>
      <c r="D40" s="51" t="s">
        <v>10</v>
      </c>
      <c r="E40" s="112">
        <v>11</v>
      </c>
      <c r="F40" s="381">
        <v>1</v>
      </c>
      <c r="G40" s="381">
        <v>0</v>
      </c>
      <c r="H40" s="381">
        <v>1</v>
      </c>
      <c r="I40" s="381">
        <v>0</v>
      </c>
      <c r="J40" s="381">
        <v>1</v>
      </c>
      <c r="K40" s="381">
        <v>0</v>
      </c>
      <c r="L40" s="381">
        <v>0</v>
      </c>
      <c r="M40" s="382">
        <v>0</v>
      </c>
      <c r="N40" s="381">
        <v>0</v>
      </c>
    </row>
    <row r="41" spans="1:14">
      <c r="A41" s="3"/>
      <c r="B41" s="46" t="s">
        <v>11</v>
      </c>
      <c r="C41" s="43"/>
      <c r="D41" s="51" t="s">
        <v>2</v>
      </c>
      <c r="E41" s="112">
        <v>10</v>
      </c>
      <c r="F41" s="381">
        <v>0</v>
      </c>
      <c r="G41" s="381">
        <v>0</v>
      </c>
      <c r="H41" s="381">
        <v>0</v>
      </c>
      <c r="I41" s="381">
        <v>0</v>
      </c>
      <c r="J41" s="381">
        <v>0</v>
      </c>
      <c r="K41" s="381">
        <v>0</v>
      </c>
      <c r="L41" s="381">
        <v>0</v>
      </c>
      <c r="M41" s="382">
        <v>0</v>
      </c>
      <c r="N41" s="381">
        <v>0</v>
      </c>
    </row>
    <row r="42" spans="1:14">
      <c r="A42" s="3"/>
      <c r="B42" s="46" t="s">
        <v>4</v>
      </c>
      <c r="C42" s="46"/>
      <c r="D42" s="51" t="s">
        <v>27</v>
      </c>
      <c r="E42" s="112">
        <v>9</v>
      </c>
      <c r="F42" s="381">
        <v>0</v>
      </c>
      <c r="G42" s="381">
        <v>0</v>
      </c>
      <c r="H42" s="381">
        <v>0</v>
      </c>
      <c r="I42" s="381">
        <v>0</v>
      </c>
      <c r="J42" s="381">
        <v>0</v>
      </c>
      <c r="K42" s="381">
        <v>0</v>
      </c>
      <c r="L42" s="381">
        <v>0</v>
      </c>
      <c r="M42" s="382">
        <v>0</v>
      </c>
      <c r="N42" s="381">
        <v>0</v>
      </c>
    </row>
    <row r="43" spans="1:14">
      <c r="A43" s="3"/>
      <c r="B43" s="46" t="s">
        <v>3</v>
      </c>
      <c r="C43" s="46" t="s">
        <v>5</v>
      </c>
      <c r="D43" s="51" t="s">
        <v>1</v>
      </c>
      <c r="E43" s="112">
        <v>8</v>
      </c>
      <c r="F43" s="381">
        <v>0</v>
      </c>
      <c r="G43" s="381">
        <v>0</v>
      </c>
      <c r="H43" s="381">
        <v>0</v>
      </c>
      <c r="I43" s="381">
        <v>0</v>
      </c>
      <c r="J43" s="381">
        <v>0</v>
      </c>
      <c r="K43" s="381">
        <v>0</v>
      </c>
      <c r="L43" s="381">
        <v>0</v>
      </c>
      <c r="M43" s="382">
        <v>0</v>
      </c>
      <c r="N43" s="381">
        <v>0</v>
      </c>
    </row>
    <row r="44" spans="1:14">
      <c r="A44" s="3"/>
      <c r="B44" s="46" t="s">
        <v>4</v>
      </c>
      <c r="C44" s="46"/>
      <c r="D44" s="51" t="s">
        <v>26</v>
      </c>
      <c r="E44" s="112">
        <v>7</v>
      </c>
      <c r="F44" s="381">
        <v>0</v>
      </c>
      <c r="G44" s="381">
        <v>0</v>
      </c>
      <c r="H44" s="381">
        <v>0</v>
      </c>
      <c r="I44" s="381">
        <v>0</v>
      </c>
      <c r="J44" s="381">
        <v>0</v>
      </c>
      <c r="K44" s="381">
        <v>0</v>
      </c>
      <c r="L44" s="381">
        <v>0</v>
      </c>
      <c r="M44" s="382">
        <v>0</v>
      </c>
      <c r="N44" s="381">
        <v>0</v>
      </c>
    </row>
    <row r="45" spans="1:14">
      <c r="A45" s="3"/>
      <c r="B45" s="46" t="s">
        <v>1</v>
      </c>
      <c r="C45" s="46"/>
      <c r="D45" s="51" t="s">
        <v>22</v>
      </c>
      <c r="E45" s="112">
        <v>6</v>
      </c>
      <c r="F45" s="381">
        <v>0</v>
      </c>
      <c r="G45" s="381">
        <v>0</v>
      </c>
      <c r="H45" s="381">
        <v>0</v>
      </c>
      <c r="I45" s="381">
        <v>0</v>
      </c>
      <c r="J45" s="381">
        <v>0</v>
      </c>
      <c r="K45" s="381">
        <v>0</v>
      </c>
      <c r="L45" s="381">
        <v>0</v>
      </c>
      <c r="M45" s="382">
        <v>0</v>
      </c>
      <c r="N45" s="381">
        <v>0</v>
      </c>
    </row>
    <row r="46" spans="1:14">
      <c r="A46" s="3"/>
      <c r="B46" s="46" t="s">
        <v>12</v>
      </c>
      <c r="C46" s="43"/>
      <c r="D46" s="51" t="s">
        <v>2</v>
      </c>
      <c r="E46" s="112">
        <v>5</v>
      </c>
      <c r="F46" s="381">
        <v>0</v>
      </c>
      <c r="G46" s="381">
        <v>0</v>
      </c>
      <c r="H46" s="381">
        <v>0</v>
      </c>
      <c r="I46" s="381">
        <v>0</v>
      </c>
      <c r="J46" s="381">
        <v>0</v>
      </c>
      <c r="K46" s="381">
        <v>0</v>
      </c>
      <c r="L46" s="381">
        <v>0</v>
      </c>
      <c r="M46" s="382">
        <v>0</v>
      </c>
      <c r="N46" s="381">
        <v>0</v>
      </c>
    </row>
    <row r="47" spans="1:14">
      <c r="A47" s="3"/>
      <c r="B47" s="46"/>
      <c r="C47" s="46"/>
      <c r="D47" s="51" t="s">
        <v>7</v>
      </c>
      <c r="E47" s="112">
        <v>4</v>
      </c>
      <c r="F47" s="381">
        <v>0</v>
      </c>
      <c r="G47" s="381">
        <v>0</v>
      </c>
      <c r="H47" s="381">
        <v>0</v>
      </c>
      <c r="I47" s="381">
        <v>0</v>
      </c>
      <c r="J47" s="381">
        <v>0</v>
      </c>
      <c r="K47" s="381">
        <v>0</v>
      </c>
      <c r="L47" s="381">
        <v>0</v>
      </c>
      <c r="M47" s="382">
        <v>0</v>
      </c>
      <c r="N47" s="381">
        <v>0</v>
      </c>
    </row>
    <row r="48" spans="1:14">
      <c r="A48" s="3"/>
      <c r="B48" s="46"/>
      <c r="C48" s="46" t="s">
        <v>1</v>
      </c>
      <c r="D48" s="51" t="s">
        <v>1</v>
      </c>
      <c r="E48" s="112">
        <v>3</v>
      </c>
      <c r="F48" s="381">
        <v>0</v>
      </c>
      <c r="G48" s="381">
        <v>0</v>
      </c>
      <c r="H48" s="381">
        <v>0</v>
      </c>
      <c r="I48" s="381">
        <v>0</v>
      </c>
      <c r="J48" s="381">
        <v>0</v>
      </c>
      <c r="K48" s="381">
        <v>0</v>
      </c>
      <c r="L48" s="381">
        <v>0</v>
      </c>
      <c r="M48" s="382">
        <v>0</v>
      </c>
      <c r="N48" s="381">
        <v>0</v>
      </c>
    </row>
    <row r="49" spans="1:14">
      <c r="A49" s="3"/>
      <c r="B49" s="46"/>
      <c r="C49" s="46"/>
      <c r="D49" s="51" t="s">
        <v>3</v>
      </c>
      <c r="E49" s="112">
        <v>2</v>
      </c>
      <c r="F49" s="381">
        <v>0</v>
      </c>
      <c r="G49" s="381">
        <v>0</v>
      </c>
      <c r="H49" s="381">
        <v>0</v>
      </c>
      <c r="I49" s="381">
        <v>0</v>
      </c>
      <c r="J49" s="381">
        <v>0</v>
      </c>
      <c r="K49" s="381">
        <v>0</v>
      </c>
      <c r="L49" s="381">
        <v>0</v>
      </c>
      <c r="M49" s="382">
        <v>0</v>
      </c>
      <c r="N49" s="381">
        <v>0</v>
      </c>
    </row>
    <row r="50" spans="1:14">
      <c r="A50" s="3"/>
      <c r="B50" s="50"/>
      <c r="C50" s="51"/>
      <c r="D50" s="50"/>
      <c r="E50" s="43">
        <v>1</v>
      </c>
      <c r="F50" s="383">
        <v>0</v>
      </c>
      <c r="G50" s="381">
        <v>0</v>
      </c>
      <c r="H50" s="383">
        <v>0</v>
      </c>
      <c r="I50" s="383">
        <v>1</v>
      </c>
      <c r="J50" s="383">
        <v>1</v>
      </c>
      <c r="K50" s="381">
        <v>0</v>
      </c>
      <c r="L50" s="381">
        <v>0</v>
      </c>
      <c r="M50" s="384">
        <v>0</v>
      </c>
      <c r="N50" s="381">
        <v>0</v>
      </c>
    </row>
    <row r="51" spans="1:14" ht="12.75" customHeight="1">
      <c r="B51" s="476" t="s">
        <v>20</v>
      </c>
      <c r="C51" s="476"/>
      <c r="D51" s="476"/>
      <c r="E51" s="476"/>
      <c r="F51" s="258">
        <f t="shared" ref="F51:N51" si="2">SUM(F38:F50)</f>
        <v>2</v>
      </c>
      <c r="G51" s="258">
        <f t="shared" si="2"/>
        <v>0</v>
      </c>
      <c r="H51" s="258">
        <f t="shared" si="2"/>
        <v>2</v>
      </c>
      <c r="I51" s="258">
        <f t="shared" si="2"/>
        <v>1</v>
      </c>
      <c r="J51" s="258">
        <f t="shared" si="2"/>
        <v>3</v>
      </c>
      <c r="K51" s="258">
        <f t="shared" si="2"/>
        <v>0</v>
      </c>
      <c r="L51" s="258">
        <f t="shared" si="2"/>
        <v>1</v>
      </c>
      <c r="M51" s="258">
        <f t="shared" si="2"/>
        <v>1</v>
      </c>
      <c r="N51" s="258">
        <f t="shared" si="2"/>
        <v>3</v>
      </c>
    </row>
    <row r="52" spans="1:14">
      <c r="B52" s="473" t="s">
        <v>37</v>
      </c>
      <c r="C52" s="474"/>
      <c r="D52" s="474"/>
      <c r="E52" s="475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71" t="s">
        <v>40</v>
      </c>
      <c r="C53" s="471"/>
      <c r="D53" s="471"/>
      <c r="E53" s="471"/>
      <c r="F53" s="268">
        <f t="shared" ref="F53:N53" si="3">+F23+F37+F51+F52</f>
        <v>501</v>
      </c>
      <c r="G53" s="268">
        <f t="shared" si="3"/>
        <v>27</v>
      </c>
      <c r="H53" s="268">
        <f t="shared" si="3"/>
        <v>528</v>
      </c>
      <c r="I53" s="268">
        <f t="shared" si="3"/>
        <v>3</v>
      </c>
      <c r="J53" s="268">
        <f t="shared" si="3"/>
        <v>531</v>
      </c>
      <c r="K53" s="268">
        <f t="shared" si="3"/>
        <v>38</v>
      </c>
      <c r="L53" s="268">
        <f t="shared" si="3"/>
        <v>13</v>
      </c>
      <c r="M53" s="268">
        <f t="shared" si="3"/>
        <v>51</v>
      </c>
      <c r="N53" s="268">
        <f t="shared" si="3"/>
        <v>22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23 H52:L52 N52 H37:N37 H51:N51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28" t="s">
        <v>65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/>
      <c r="D3" s="28" t="s">
        <v>47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36</v>
      </c>
      <c r="C4" s="28"/>
      <c r="D4" s="28"/>
      <c r="E4" s="87"/>
      <c r="F4" s="87">
        <v>42369</v>
      </c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12" t="s">
        <v>41</v>
      </c>
      <c r="C7" s="512"/>
      <c r="D7" s="512"/>
      <c r="E7" s="512"/>
      <c r="F7" s="543" t="s">
        <v>35</v>
      </c>
      <c r="G7" s="543"/>
      <c r="H7" s="543"/>
      <c r="I7" s="543"/>
      <c r="J7" s="543"/>
      <c r="K7" s="543" t="s">
        <v>28</v>
      </c>
      <c r="L7" s="543"/>
      <c r="M7" s="543"/>
      <c r="N7" s="543"/>
    </row>
    <row r="8" spans="1:14" ht="12.75" customHeight="1">
      <c r="B8" s="512"/>
      <c r="C8" s="512"/>
      <c r="D8" s="512"/>
      <c r="E8" s="512"/>
      <c r="F8" s="543" t="s">
        <v>13</v>
      </c>
      <c r="G8" s="543"/>
      <c r="H8" s="543"/>
      <c r="I8" s="543" t="s">
        <v>14</v>
      </c>
      <c r="J8" s="543" t="s">
        <v>15</v>
      </c>
      <c r="K8" s="543" t="s">
        <v>30</v>
      </c>
      <c r="L8" s="543" t="s">
        <v>31</v>
      </c>
      <c r="M8" s="543" t="s">
        <v>15</v>
      </c>
      <c r="N8" s="543" t="s">
        <v>29</v>
      </c>
    </row>
    <row r="9" spans="1:14" ht="24">
      <c r="B9" s="512"/>
      <c r="C9" s="512"/>
      <c r="D9" s="512"/>
      <c r="E9" s="512"/>
      <c r="F9" s="200" t="s">
        <v>16</v>
      </c>
      <c r="G9" s="200" t="s">
        <v>17</v>
      </c>
      <c r="H9" s="200" t="s">
        <v>23</v>
      </c>
      <c r="I9" s="543"/>
      <c r="J9" s="543"/>
      <c r="K9" s="543"/>
      <c r="L9" s="543"/>
      <c r="M9" s="543"/>
      <c r="N9" s="543"/>
    </row>
    <row r="10" spans="1:14">
      <c r="A10" s="88"/>
      <c r="B10" s="185"/>
      <c r="C10" s="186"/>
      <c r="D10" s="199"/>
      <c r="E10" s="198">
        <v>13</v>
      </c>
      <c r="F10" s="282">
        <v>84</v>
      </c>
      <c r="G10" s="282">
        <v>0</v>
      </c>
      <c r="H10" s="282">
        <f t="shared" ref="H10:H22" si="0">F10+G10</f>
        <v>84</v>
      </c>
      <c r="I10" s="282">
        <v>0</v>
      </c>
      <c r="J10" s="282">
        <f t="shared" ref="J10:J22" si="1">H10+I10</f>
        <v>84</v>
      </c>
      <c r="K10" s="283">
        <v>21</v>
      </c>
      <c r="L10" s="283">
        <v>3</v>
      </c>
      <c r="M10" s="284">
        <f t="shared" ref="M10:M22" si="2">K10+L10</f>
        <v>24</v>
      </c>
      <c r="N10" s="283">
        <v>7</v>
      </c>
    </row>
    <row r="11" spans="1:14">
      <c r="A11" s="88"/>
      <c r="B11" s="189" t="s">
        <v>1</v>
      </c>
      <c r="C11" s="190" t="s">
        <v>0</v>
      </c>
      <c r="D11" s="187"/>
      <c r="E11" s="198">
        <v>12</v>
      </c>
      <c r="F11" s="282">
        <v>6</v>
      </c>
      <c r="G11" s="282">
        <v>0</v>
      </c>
      <c r="H11" s="282">
        <f t="shared" si="0"/>
        <v>6</v>
      </c>
      <c r="I11" s="282">
        <v>0</v>
      </c>
      <c r="J11" s="282">
        <f t="shared" si="1"/>
        <v>6</v>
      </c>
      <c r="K11" s="283">
        <v>0</v>
      </c>
      <c r="L11" s="283">
        <v>0</v>
      </c>
      <c r="M11" s="284">
        <f t="shared" si="2"/>
        <v>0</v>
      </c>
      <c r="N11" s="283">
        <v>0</v>
      </c>
    </row>
    <row r="12" spans="1:14">
      <c r="A12" s="88"/>
      <c r="B12" s="189" t="s">
        <v>2</v>
      </c>
      <c r="C12" s="191"/>
      <c r="D12" s="192" t="s">
        <v>6</v>
      </c>
      <c r="E12" s="198">
        <v>11</v>
      </c>
      <c r="F12" s="282">
        <v>6</v>
      </c>
      <c r="G12" s="282">
        <v>0</v>
      </c>
      <c r="H12" s="282">
        <f t="shared" si="0"/>
        <v>6</v>
      </c>
      <c r="I12" s="282">
        <v>0</v>
      </c>
      <c r="J12" s="282">
        <f t="shared" si="1"/>
        <v>6</v>
      </c>
      <c r="K12" s="283">
        <v>0</v>
      </c>
      <c r="L12" s="283">
        <v>0</v>
      </c>
      <c r="M12" s="284">
        <f t="shared" si="2"/>
        <v>0</v>
      </c>
      <c r="N12" s="283">
        <v>0</v>
      </c>
    </row>
    <row r="13" spans="1:14">
      <c r="A13" s="88"/>
      <c r="B13" s="189" t="s">
        <v>1</v>
      </c>
      <c r="C13" s="190"/>
      <c r="D13" s="192" t="s">
        <v>10</v>
      </c>
      <c r="E13" s="198">
        <v>10</v>
      </c>
      <c r="F13" s="282">
        <v>1</v>
      </c>
      <c r="G13" s="282">
        <v>0</v>
      </c>
      <c r="H13" s="282">
        <f t="shared" si="0"/>
        <v>1</v>
      </c>
      <c r="I13" s="282">
        <v>0</v>
      </c>
      <c r="J13" s="282">
        <f t="shared" si="1"/>
        <v>1</v>
      </c>
      <c r="K13" s="283">
        <v>0</v>
      </c>
      <c r="L13" s="283">
        <v>0</v>
      </c>
      <c r="M13" s="284">
        <f t="shared" si="2"/>
        <v>0</v>
      </c>
      <c r="N13" s="283">
        <v>0</v>
      </c>
    </row>
    <row r="14" spans="1:14">
      <c r="A14" s="88"/>
      <c r="B14" s="189" t="s">
        <v>3</v>
      </c>
      <c r="C14" s="190"/>
      <c r="D14" s="192" t="s">
        <v>25</v>
      </c>
      <c r="E14" s="198">
        <v>9</v>
      </c>
      <c r="F14" s="282">
        <v>1</v>
      </c>
      <c r="G14" s="282">
        <v>0</v>
      </c>
      <c r="H14" s="282">
        <f t="shared" si="0"/>
        <v>1</v>
      </c>
      <c r="I14" s="282">
        <v>0</v>
      </c>
      <c r="J14" s="282">
        <f t="shared" si="1"/>
        <v>1</v>
      </c>
      <c r="K14" s="283">
        <v>0</v>
      </c>
      <c r="L14" s="283">
        <v>0</v>
      </c>
      <c r="M14" s="284">
        <f t="shared" si="2"/>
        <v>0</v>
      </c>
      <c r="N14" s="283">
        <v>0</v>
      </c>
    </row>
    <row r="15" spans="1:14">
      <c r="A15" s="88"/>
      <c r="B15" s="189" t="s">
        <v>4</v>
      </c>
      <c r="C15" s="190" t="s">
        <v>5</v>
      </c>
      <c r="D15" s="192" t="s">
        <v>22</v>
      </c>
      <c r="E15" s="198">
        <v>8</v>
      </c>
      <c r="F15" s="282">
        <v>1</v>
      </c>
      <c r="G15" s="282">
        <v>0</v>
      </c>
      <c r="H15" s="282">
        <f t="shared" si="0"/>
        <v>1</v>
      </c>
      <c r="I15" s="282">
        <v>0</v>
      </c>
      <c r="J15" s="282">
        <f t="shared" si="1"/>
        <v>1</v>
      </c>
      <c r="K15" s="283">
        <v>0</v>
      </c>
      <c r="L15" s="283">
        <v>0</v>
      </c>
      <c r="M15" s="284">
        <f t="shared" si="2"/>
        <v>0</v>
      </c>
      <c r="N15" s="283">
        <v>0</v>
      </c>
    </row>
    <row r="16" spans="1:14">
      <c r="A16" s="88"/>
      <c r="B16" s="189" t="s">
        <v>6</v>
      </c>
      <c r="C16" s="190"/>
      <c r="D16" s="192" t="s">
        <v>12</v>
      </c>
      <c r="E16" s="198">
        <v>7</v>
      </c>
      <c r="F16" s="282">
        <v>1</v>
      </c>
      <c r="G16" s="282">
        <v>0</v>
      </c>
      <c r="H16" s="282">
        <f t="shared" si="0"/>
        <v>1</v>
      </c>
      <c r="I16" s="282">
        <v>0</v>
      </c>
      <c r="J16" s="282">
        <f t="shared" si="1"/>
        <v>1</v>
      </c>
      <c r="K16" s="283">
        <v>0</v>
      </c>
      <c r="L16" s="283">
        <v>0</v>
      </c>
      <c r="M16" s="284">
        <f t="shared" si="2"/>
        <v>0</v>
      </c>
      <c r="N16" s="283">
        <v>0</v>
      </c>
    </row>
    <row r="17" spans="1:14">
      <c r="A17" s="88"/>
      <c r="B17" s="189" t="s">
        <v>7</v>
      </c>
      <c r="C17" s="191"/>
      <c r="D17" s="192" t="s">
        <v>4</v>
      </c>
      <c r="E17" s="198">
        <v>6</v>
      </c>
      <c r="F17" s="282">
        <v>11</v>
      </c>
      <c r="G17" s="282">
        <v>0</v>
      </c>
      <c r="H17" s="282">
        <f t="shared" si="0"/>
        <v>11</v>
      </c>
      <c r="I17" s="282">
        <v>0</v>
      </c>
      <c r="J17" s="282">
        <f t="shared" si="1"/>
        <v>11</v>
      </c>
      <c r="K17" s="283">
        <v>0</v>
      </c>
      <c r="L17" s="283">
        <v>0</v>
      </c>
      <c r="M17" s="284">
        <f t="shared" si="2"/>
        <v>0</v>
      </c>
      <c r="N17" s="283">
        <v>0</v>
      </c>
    </row>
    <row r="18" spans="1:14">
      <c r="A18" s="88"/>
      <c r="B18" s="189" t="s">
        <v>1</v>
      </c>
      <c r="C18" s="190"/>
      <c r="D18" s="192" t="s">
        <v>9</v>
      </c>
      <c r="E18" s="198">
        <v>5</v>
      </c>
      <c r="F18" s="282">
        <v>0</v>
      </c>
      <c r="G18" s="282">
        <v>0</v>
      </c>
      <c r="H18" s="282">
        <f t="shared" si="0"/>
        <v>0</v>
      </c>
      <c r="I18" s="282">
        <v>0</v>
      </c>
      <c r="J18" s="282">
        <f t="shared" si="1"/>
        <v>0</v>
      </c>
      <c r="K18" s="283">
        <v>0</v>
      </c>
      <c r="L18" s="283">
        <v>0</v>
      </c>
      <c r="M18" s="284">
        <f t="shared" si="2"/>
        <v>0</v>
      </c>
      <c r="N18" s="283">
        <v>0</v>
      </c>
    </row>
    <row r="19" spans="1:14">
      <c r="A19" s="88"/>
      <c r="B19" s="189"/>
      <c r="C19" s="190"/>
      <c r="D19" s="192" t="s">
        <v>12</v>
      </c>
      <c r="E19" s="198">
        <v>4</v>
      </c>
      <c r="F19" s="282">
        <v>17</v>
      </c>
      <c r="G19" s="282">
        <v>0</v>
      </c>
      <c r="H19" s="282">
        <f t="shared" si="0"/>
        <v>17</v>
      </c>
      <c r="I19" s="282">
        <v>0</v>
      </c>
      <c r="J19" s="282">
        <f t="shared" si="1"/>
        <v>17</v>
      </c>
      <c r="K19" s="283">
        <v>0</v>
      </c>
      <c r="L19" s="283">
        <v>0</v>
      </c>
      <c r="M19" s="284">
        <f t="shared" si="2"/>
        <v>0</v>
      </c>
      <c r="N19" s="283">
        <v>0</v>
      </c>
    </row>
    <row r="20" spans="1:14">
      <c r="A20" s="88"/>
      <c r="B20" s="189"/>
      <c r="C20" s="190" t="s">
        <v>1</v>
      </c>
      <c r="D20" s="187"/>
      <c r="E20" s="198">
        <v>3</v>
      </c>
      <c r="F20" s="282">
        <v>0</v>
      </c>
      <c r="G20" s="282">
        <v>3</v>
      </c>
      <c r="H20" s="282">
        <f t="shared" si="0"/>
        <v>3</v>
      </c>
      <c r="I20" s="282">
        <v>0</v>
      </c>
      <c r="J20" s="282">
        <f t="shared" si="1"/>
        <v>3</v>
      </c>
      <c r="K20" s="283">
        <v>0</v>
      </c>
      <c r="L20" s="283">
        <v>0</v>
      </c>
      <c r="M20" s="284">
        <f t="shared" si="2"/>
        <v>0</v>
      </c>
      <c r="N20" s="283">
        <v>0</v>
      </c>
    </row>
    <row r="21" spans="1:14">
      <c r="A21" s="88"/>
      <c r="B21" s="189"/>
      <c r="C21" s="190"/>
      <c r="D21" s="187"/>
      <c r="E21" s="198">
        <v>2</v>
      </c>
      <c r="F21" s="282">
        <v>0</v>
      </c>
      <c r="G21" s="282">
        <v>9</v>
      </c>
      <c r="H21" s="282">
        <f t="shared" si="0"/>
        <v>9</v>
      </c>
      <c r="I21" s="282">
        <v>0</v>
      </c>
      <c r="J21" s="282">
        <f t="shared" si="1"/>
        <v>9</v>
      </c>
      <c r="K21" s="283">
        <v>0</v>
      </c>
      <c r="L21" s="283">
        <v>0</v>
      </c>
      <c r="M21" s="284">
        <f t="shared" si="2"/>
        <v>0</v>
      </c>
      <c r="N21" s="283">
        <v>0</v>
      </c>
    </row>
    <row r="22" spans="1:14">
      <c r="A22" s="88"/>
      <c r="B22" s="193"/>
      <c r="C22" s="191"/>
      <c r="D22" s="187"/>
      <c r="E22" s="185">
        <v>1</v>
      </c>
      <c r="F22" s="282">
        <v>0</v>
      </c>
      <c r="G22" s="282">
        <v>2</v>
      </c>
      <c r="H22" s="282">
        <f t="shared" si="0"/>
        <v>2</v>
      </c>
      <c r="I22" s="282">
        <v>0</v>
      </c>
      <c r="J22" s="282">
        <f t="shared" si="1"/>
        <v>2</v>
      </c>
      <c r="K22" s="283">
        <v>0</v>
      </c>
      <c r="L22" s="283">
        <v>0</v>
      </c>
      <c r="M22" s="284">
        <f t="shared" si="2"/>
        <v>0</v>
      </c>
      <c r="N22" s="283">
        <v>0</v>
      </c>
    </row>
    <row r="23" spans="1:14" ht="12.75" customHeight="1">
      <c r="A23" s="88"/>
      <c r="B23" s="513" t="s">
        <v>18</v>
      </c>
      <c r="C23" s="514"/>
      <c r="D23" s="514"/>
      <c r="E23" s="515"/>
      <c r="F23" s="282">
        <f t="shared" ref="F23:N23" si="3">SUM(F10:F22)</f>
        <v>128</v>
      </c>
      <c r="G23" s="282">
        <f t="shared" si="3"/>
        <v>14</v>
      </c>
      <c r="H23" s="275">
        <f t="shared" si="3"/>
        <v>142</v>
      </c>
      <c r="I23" s="282">
        <f t="shared" si="3"/>
        <v>0</v>
      </c>
      <c r="J23" s="275">
        <f t="shared" si="3"/>
        <v>142</v>
      </c>
      <c r="K23" s="285">
        <f t="shared" si="3"/>
        <v>21</v>
      </c>
      <c r="L23" s="285">
        <f t="shared" si="3"/>
        <v>3</v>
      </c>
      <c r="M23" s="282">
        <f t="shared" si="3"/>
        <v>24</v>
      </c>
      <c r="N23" s="282">
        <f t="shared" si="3"/>
        <v>7</v>
      </c>
    </row>
    <row r="24" spans="1:14">
      <c r="A24" s="88"/>
      <c r="B24" s="185"/>
      <c r="C24" s="189"/>
      <c r="D24" s="195"/>
      <c r="E24" s="196">
        <v>13</v>
      </c>
      <c r="F24" s="282">
        <v>207</v>
      </c>
      <c r="G24" s="282">
        <v>0</v>
      </c>
      <c r="H24" s="282">
        <f t="shared" ref="H24:H36" si="4">F24+G24</f>
        <v>207</v>
      </c>
      <c r="I24" s="282">
        <v>0</v>
      </c>
      <c r="J24" s="282">
        <f t="shared" ref="J24:J36" si="5">H24+I24</f>
        <v>207</v>
      </c>
      <c r="K24" s="283">
        <v>21</v>
      </c>
      <c r="L24" s="283">
        <v>9</v>
      </c>
      <c r="M24" s="283">
        <f t="shared" ref="M24:M36" si="6">K24+L24</f>
        <v>30</v>
      </c>
      <c r="N24" s="283">
        <v>12</v>
      </c>
    </row>
    <row r="25" spans="1:14">
      <c r="A25" s="88"/>
      <c r="B25" s="189"/>
      <c r="C25" s="189" t="s">
        <v>0</v>
      </c>
      <c r="D25" s="195"/>
      <c r="E25" s="188">
        <v>12</v>
      </c>
      <c r="F25" s="282">
        <v>7</v>
      </c>
      <c r="G25" s="282">
        <v>0</v>
      </c>
      <c r="H25" s="282">
        <f t="shared" si="4"/>
        <v>7</v>
      </c>
      <c r="I25" s="282">
        <v>0</v>
      </c>
      <c r="J25" s="282">
        <f t="shared" si="5"/>
        <v>7</v>
      </c>
      <c r="K25" s="283">
        <v>0</v>
      </c>
      <c r="L25" s="283">
        <v>0</v>
      </c>
      <c r="M25" s="283">
        <f t="shared" si="6"/>
        <v>0</v>
      </c>
      <c r="N25" s="283">
        <v>0</v>
      </c>
    </row>
    <row r="26" spans="1:14">
      <c r="A26" s="88"/>
      <c r="B26" s="189" t="s">
        <v>7</v>
      </c>
      <c r="C26" s="193"/>
      <c r="D26" s="195"/>
      <c r="E26" s="188">
        <v>11</v>
      </c>
      <c r="F26" s="282">
        <v>2</v>
      </c>
      <c r="G26" s="282">
        <v>0</v>
      </c>
      <c r="H26" s="282">
        <f t="shared" si="4"/>
        <v>2</v>
      </c>
      <c r="I26" s="282">
        <v>0</v>
      </c>
      <c r="J26" s="282">
        <f t="shared" si="5"/>
        <v>2</v>
      </c>
      <c r="K26" s="283">
        <v>0</v>
      </c>
      <c r="L26" s="283">
        <v>0</v>
      </c>
      <c r="M26" s="283">
        <f t="shared" si="6"/>
        <v>0</v>
      </c>
      <c r="N26" s="283">
        <v>0</v>
      </c>
    </row>
    <row r="27" spans="1:14">
      <c r="A27" s="88"/>
      <c r="B27" s="189" t="s">
        <v>8</v>
      </c>
      <c r="C27" s="189"/>
      <c r="D27" s="195" t="s">
        <v>26</v>
      </c>
      <c r="E27" s="188">
        <v>10</v>
      </c>
      <c r="F27" s="282">
        <v>3</v>
      </c>
      <c r="G27" s="282">
        <v>0</v>
      </c>
      <c r="H27" s="282">
        <f t="shared" si="4"/>
        <v>3</v>
      </c>
      <c r="I27" s="282">
        <v>0</v>
      </c>
      <c r="J27" s="282">
        <f t="shared" si="5"/>
        <v>3</v>
      </c>
      <c r="K27" s="283">
        <v>0</v>
      </c>
      <c r="L27" s="283">
        <v>1</v>
      </c>
      <c r="M27" s="283">
        <f t="shared" si="6"/>
        <v>1</v>
      </c>
      <c r="N27" s="283">
        <v>2</v>
      </c>
    </row>
    <row r="28" spans="1:14">
      <c r="A28" s="88"/>
      <c r="B28" s="189" t="s">
        <v>0</v>
      </c>
      <c r="C28" s="189"/>
      <c r="D28" s="195" t="s">
        <v>8</v>
      </c>
      <c r="E28" s="188">
        <v>9</v>
      </c>
      <c r="F28" s="282">
        <v>6</v>
      </c>
      <c r="G28" s="282">
        <v>0</v>
      </c>
      <c r="H28" s="282">
        <f t="shared" si="4"/>
        <v>6</v>
      </c>
      <c r="I28" s="282">
        <v>0</v>
      </c>
      <c r="J28" s="282">
        <f t="shared" si="5"/>
        <v>6</v>
      </c>
      <c r="K28" s="283">
        <v>0</v>
      </c>
      <c r="L28" s="283">
        <v>0</v>
      </c>
      <c r="M28" s="283">
        <f t="shared" si="6"/>
        <v>0</v>
      </c>
      <c r="N28" s="283">
        <v>0</v>
      </c>
    </row>
    <row r="29" spans="1:14">
      <c r="A29" s="88"/>
      <c r="B29" s="189" t="s">
        <v>2</v>
      </c>
      <c r="C29" s="189" t="s">
        <v>5</v>
      </c>
      <c r="D29" s="195" t="s">
        <v>27</v>
      </c>
      <c r="E29" s="188">
        <v>8</v>
      </c>
      <c r="F29" s="282">
        <v>2</v>
      </c>
      <c r="G29" s="282">
        <v>0</v>
      </c>
      <c r="H29" s="282">
        <f t="shared" si="4"/>
        <v>2</v>
      </c>
      <c r="I29" s="282">
        <v>0</v>
      </c>
      <c r="J29" s="282">
        <f t="shared" si="5"/>
        <v>2</v>
      </c>
      <c r="K29" s="283">
        <v>0</v>
      </c>
      <c r="L29" s="283">
        <v>0</v>
      </c>
      <c r="M29" s="283">
        <f t="shared" si="6"/>
        <v>0</v>
      </c>
      <c r="N29" s="283">
        <v>0</v>
      </c>
    </row>
    <row r="30" spans="1:14">
      <c r="A30" s="88"/>
      <c r="B30" s="189" t="s">
        <v>4</v>
      </c>
      <c r="C30" s="189"/>
      <c r="D30" s="195" t="s">
        <v>4</v>
      </c>
      <c r="E30" s="188">
        <v>7</v>
      </c>
      <c r="F30" s="282">
        <v>1</v>
      </c>
      <c r="G30" s="282">
        <v>0</v>
      </c>
      <c r="H30" s="282">
        <f t="shared" si="4"/>
        <v>1</v>
      </c>
      <c r="I30" s="282">
        <v>0</v>
      </c>
      <c r="J30" s="282">
        <f t="shared" si="5"/>
        <v>1</v>
      </c>
      <c r="K30" s="283">
        <v>0</v>
      </c>
      <c r="L30" s="283">
        <v>0</v>
      </c>
      <c r="M30" s="283">
        <f t="shared" si="6"/>
        <v>0</v>
      </c>
      <c r="N30" s="283">
        <v>0</v>
      </c>
    </row>
    <row r="31" spans="1:14">
      <c r="A31" s="88"/>
      <c r="B31" s="189" t="s">
        <v>0</v>
      </c>
      <c r="C31" s="189"/>
      <c r="D31" s="195" t="s">
        <v>9</v>
      </c>
      <c r="E31" s="188">
        <v>6</v>
      </c>
      <c r="F31" s="282">
        <v>8</v>
      </c>
      <c r="G31" s="282">
        <v>0</v>
      </c>
      <c r="H31" s="282">
        <f t="shared" si="4"/>
        <v>8</v>
      </c>
      <c r="I31" s="282">
        <v>0</v>
      </c>
      <c r="J31" s="282">
        <f t="shared" si="5"/>
        <v>8</v>
      </c>
      <c r="K31" s="283">
        <v>0</v>
      </c>
      <c r="L31" s="283">
        <v>0</v>
      </c>
      <c r="M31" s="283">
        <f t="shared" si="6"/>
        <v>0</v>
      </c>
      <c r="N31" s="283">
        <v>0</v>
      </c>
    </row>
    <row r="32" spans="1:14">
      <c r="A32" s="88"/>
      <c r="B32" s="189" t="s">
        <v>9</v>
      </c>
      <c r="C32" s="185"/>
      <c r="D32" s="195"/>
      <c r="E32" s="188">
        <v>5</v>
      </c>
      <c r="F32" s="282">
        <v>1</v>
      </c>
      <c r="G32" s="282">
        <v>0</v>
      </c>
      <c r="H32" s="282">
        <f t="shared" si="4"/>
        <v>1</v>
      </c>
      <c r="I32" s="282">
        <v>0</v>
      </c>
      <c r="J32" s="282">
        <f t="shared" si="5"/>
        <v>1</v>
      </c>
      <c r="K32" s="283">
        <v>0</v>
      </c>
      <c r="L32" s="283">
        <v>0</v>
      </c>
      <c r="M32" s="283">
        <f t="shared" si="6"/>
        <v>0</v>
      </c>
      <c r="N32" s="283">
        <v>0</v>
      </c>
    </row>
    <row r="33" spans="1:14">
      <c r="A33" s="88"/>
      <c r="B33" s="189"/>
      <c r="C33" s="189"/>
      <c r="D33" s="195"/>
      <c r="E33" s="188">
        <v>4</v>
      </c>
      <c r="F33" s="282">
        <v>9</v>
      </c>
      <c r="G33" s="282">
        <v>0</v>
      </c>
      <c r="H33" s="282">
        <f t="shared" si="4"/>
        <v>9</v>
      </c>
      <c r="I33" s="282">
        <v>0</v>
      </c>
      <c r="J33" s="282">
        <f t="shared" si="5"/>
        <v>9</v>
      </c>
      <c r="K33" s="283">
        <v>0</v>
      </c>
      <c r="L33" s="283">
        <v>0</v>
      </c>
      <c r="M33" s="283">
        <f t="shared" si="6"/>
        <v>0</v>
      </c>
      <c r="N33" s="283">
        <v>0</v>
      </c>
    </row>
    <row r="34" spans="1:14">
      <c r="A34" s="88"/>
      <c r="B34" s="189"/>
      <c r="C34" s="189" t="s">
        <v>1</v>
      </c>
      <c r="D34" s="195"/>
      <c r="E34" s="188">
        <v>3</v>
      </c>
      <c r="F34" s="282">
        <v>0</v>
      </c>
      <c r="G34" s="282">
        <v>3</v>
      </c>
      <c r="H34" s="282">
        <f t="shared" si="4"/>
        <v>3</v>
      </c>
      <c r="I34" s="282">
        <v>0</v>
      </c>
      <c r="J34" s="282">
        <f t="shared" si="5"/>
        <v>3</v>
      </c>
      <c r="K34" s="283">
        <v>0</v>
      </c>
      <c r="L34" s="283">
        <v>0</v>
      </c>
      <c r="M34" s="283">
        <f t="shared" si="6"/>
        <v>0</v>
      </c>
      <c r="N34" s="283">
        <v>0</v>
      </c>
    </row>
    <row r="35" spans="1:14">
      <c r="A35" s="88"/>
      <c r="B35" s="189"/>
      <c r="C35" s="189"/>
      <c r="D35" s="195"/>
      <c r="E35" s="188">
        <v>2</v>
      </c>
      <c r="F35" s="282">
        <v>0</v>
      </c>
      <c r="G35" s="282">
        <v>16</v>
      </c>
      <c r="H35" s="282">
        <f t="shared" si="4"/>
        <v>16</v>
      </c>
      <c r="I35" s="282">
        <v>0</v>
      </c>
      <c r="J35" s="282">
        <f t="shared" si="5"/>
        <v>16</v>
      </c>
      <c r="K35" s="283">
        <v>0</v>
      </c>
      <c r="L35" s="283">
        <v>0</v>
      </c>
      <c r="M35" s="283">
        <f t="shared" si="6"/>
        <v>0</v>
      </c>
      <c r="N35" s="283">
        <v>0</v>
      </c>
    </row>
    <row r="36" spans="1:14">
      <c r="A36" s="88"/>
      <c r="B36" s="193"/>
      <c r="C36" s="193"/>
      <c r="D36" s="195"/>
      <c r="E36" s="194">
        <v>1</v>
      </c>
      <c r="F36" s="282">
        <v>0</v>
      </c>
      <c r="G36" s="282">
        <v>7</v>
      </c>
      <c r="H36" s="282">
        <f t="shared" si="4"/>
        <v>7</v>
      </c>
      <c r="I36" s="282">
        <v>2</v>
      </c>
      <c r="J36" s="282">
        <f t="shared" si="5"/>
        <v>9</v>
      </c>
      <c r="K36" s="283">
        <v>0</v>
      </c>
      <c r="L36" s="283">
        <v>0</v>
      </c>
      <c r="M36" s="283">
        <f t="shared" si="6"/>
        <v>0</v>
      </c>
      <c r="N36" s="289">
        <v>0</v>
      </c>
    </row>
    <row r="37" spans="1:14" ht="12.75" customHeight="1">
      <c r="A37" s="88"/>
      <c r="B37" s="513" t="s">
        <v>19</v>
      </c>
      <c r="C37" s="514"/>
      <c r="D37" s="514"/>
      <c r="E37" s="515"/>
      <c r="F37" s="285">
        <f t="shared" ref="F37:N37" si="7">SUM(F24:F36)</f>
        <v>246</v>
      </c>
      <c r="G37" s="282">
        <f t="shared" si="7"/>
        <v>26</v>
      </c>
      <c r="H37" s="286">
        <f t="shared" si="7"/>
        <v>272</v>
      </c>
      <c r="I37" s="287">
        <f t="shared" si="7"/>
        <v>2</v>
      </c>
      <c r="J37" s="275">
        <f t="shared" si="7"/>
        <v>274</v>
      </c>
      <c r="K37" s="285">
        <f t="shared" si="7"/>
        <v>21</v>
      </c>
      <c r="L37" s="282">
        <f t="shared" si="7"/>
        <v>10</v>
      </c>
      <c r="M37" s="275">
        <f t="shared" si="7"/>
        <v>31</v>
      </c>
      <c r="N37" s="272">
        <f t="shared" si="7"/>
        <v>14</v>
      </c>
    </row>
    <row r="38" spans="1:14">
      <c r="A38" s="88"/>
      <c r="B38" s="185"/>
      <c r="C38" s="185"/>
      <c r="D38" s="197"/>
      <c r="E38" s="188">
        <v>13</v>
      </c>
      <c r="F38" s="282">
        <v>0</v>
      </c>
      <c r="G38" s="282">
        <v>0</v>
      </c>
      <c r="H38" s="282">
        <v>0</v>
      </c>
      <c r="I38" s="282">
        <v>0</v>
      </c>
      <c r="J38" s="282">
        <f t="shared" ref="J38:J50" si="8">H38+I38</f>
        <v>0</v>
      </c>
      <c r="K38" s="283">
        <v>0</v>
      </c>
      <c r="L38" s="283">
        <v>0</v>
      </c>
      <c r="M38" s="283">
        <f t="shared" ref="M38:M50" si="9">K38+L38</f>
        <v>0</v>
      </c>
      <c r="N38" s="291">
        <v>0</v>
      </c>
    </row>
    <row r="39" spans="1:14">
      <c r="A39" s="88"/>
      <c r="B39" s="189" t="s">
        <v>1</v>
      </c>
      <c r="C39" s="189" t="s">
        <v>0</v>
      </c>
      <c r="D39" s="195" t="s">
        <v>21</v>
      </c>
      <c r="E39" s="188">
        <v>12</v>
      </c>
      <c r="F39" s="282">
        <v>0</v>
      </c>
      <c r="G39" s="282">
        <v>0</v>
      </c>
      <c r="H39" s="282">
        <v>0</v>
      </c>
      <c r="I39" s="282">
        <v>0</v>
      </c>
      <c r="J39" s="282">
        <f t="shared" si="8"/>
        <v>0</v>
      </c>
      <c r="K39" s="283">
        <v>0</v>
      </c>
      <c r="L39" s="283">
        <v>0</v>
      </c>
      <c r="M39" s="283">
        <f t="shared" si="9"/>
        <v>0</v>
      </c>
      <c r="N39" s="283">
        <v>0</v>
      </c>
    </row>
    <row r="40" spans="1:14">
      <c r="A40" s="88"/>
      <c r="B40" s="189" t="s">
        <v>10</v>
      </c>
      <c r="C40" s="189"/>
      <c r="D40" s="195" t="s">
        <v>10</v>
      </c>
      <c r="E40" s="188">
        <v>11</v>
      </c>
      <c r="F40" s="282">
        <v>0</v>
      </c>
      <c r="G40" s="282">
        <v>0</v>
      </c>
      <c r="H40" s="282">
        <v>0</v>
      </c>
      <c r="I40" s="282">
        <v>0</v>
      </c>
      <c r="J40" s="282">
        <f t="shared" si="8"/>
        <v>0</v>
      </c>
      <c r="K40" s="283">
        <v>0</v>
      </c>
      <c r="L40" s="283">
        <v>0</v>
      </c>
      <c r="M40" s="283">
        <f t="shared" si="9"/>
        <v>0</v>
      </c>
      <c r="N40" s="283">
        <v>0</v>
      </c>
    </row>
    <row r="41" spans="1:14">
      <c r="A41" s="88"/>
      <c r="B41" s="189" t="s">
        <v>11</v>
      </c>
      <c r="C41" s="185"/>
      <c r="D41" s="195" t="s">
        <v>2</v>
      </c>
      <c r="E41" s="188">
        <v>10</v>
      </c>
      <c r="F41" s="282">
        <v>0</v>
      </c>
      <c r="G41" s="282">
        <v>0</v>
      </c>
      <c r="H41" s="282">
        <v>0</v>
      </c>
      <c r="I41" s="282">
        <v>0</v>
      </c>
      <c r="J41" s="282">
        <f t="shared" si="8"/>
        <v>0</v>
      </c>
      <c r="K41" s="283">
        <v>0</v>
      </c>
      <c r="L41" s="283">
        <v>0</v>
      </c>
      <c r="M41" s="283">
        <f t="shared" si="9"/>
        <v>0</v>
      </c>
      <c r="N41" s="283">
        <v>0</v>
      </c>
    </row>
    <row r="42" spans="1:14">
      <c r="A42" s="88"/>
      <c r="B42" s="189" t="s">
        <v>4</v>
      </c>
      <c r="C42" s="189"/>
      <c r="D42" s="195" t="s">
        <v>27</v>
      </c>
      <c r="E42" s="188">
        <v>9</v>
      </c>
      <c r="F42" s="282">
        <v>0</v>
      </c>
      <c r="G42" s="282">
        <v>0</v>
      </c>
      <c r="H42" s="282">
        <v>0</v>
      </c>
      <c r="I42" s="282">
        <v>0</v>
      </c>
      <c r="J42" s="282">
        <f t="shared" si="8"/>
        <v>0</v>
      </c>
      <c r="K42" s="283">
        <v>0</v>
      </c>
      <c r="L42" s="283">
        <v>0</v>
      </c>
      <c r="M42" s="283">
        <f t="shared" si="9"/>
        <v>0</v>
      </c>
      <c r="N42" s="283">
        <v>0</v>
      </c>
    </row>
    <row r="43" spans="1:14">
      <c r="A43" s="88"/>
      <c r="B43" s="189" t="s">
        <v>3</v>
      </c>
      <c r="C43" s="189" t="s">
        <v>5</v>
      </c>
      <c r="D43" s="195" t="s">
        <v>1</v>
      </c>
      <c r="E43" s="188">
        <v>8</v>
      </c>
      <c r="F43" s="282">
        <v>0</v>
      </c>
      <c r="G43" s="282">
        <v>0</v>
      </c>
      <c r="H43" s="282">
        <v>0</v>
      </c>
      <c r="I43" s="282">
        <v>0</v>
      </c>
      <c r="J43" s="282">
        <f t="shared" si="8"/>
        <v>0</v>
      </c>
      <c r="K43" s="283">
        <v>0</v>
      </c>
      <c r="L43" s="283">
        <v>0</v>
      </c>
      <c r="M43" s="283">
        <f t="shared" si="9"/>
        <v>0</v>
      </c>
      <c r="N43" s="283">
        <v>0</v>
      </c>
    </row>
    <row r="44" spans="1:14">
      <c r="A44" s="88"/>
      <c r="B44" s="189" t="s">
        <v>4</v>
      </c>
      <c r="C44" s="189"/>
      <c r="D44" s="195" t="s">
        <v>26</v>
      </c>
      <c r="E44" s="188">
        <v>7</v>
      </c>
      <c r="F44" s="282">
        <v>0</v>
      </c>
      <c r="G44" s="282">
        <v>0</v>
      </c>
      <c r="H44" s="282">
        <v>0</v>
      </c>
      <c r="I44" s="282">
        <v>0</v>
      </c>
      <c r="J44" s="282">
        <f t="shared" si="8"/>
        <v>0</v>
      </c>
      <c r="K44" s="283">
        <v>0</v>
      </c>
      <c r="L44" s="283">
        <v>0</v>
      </c>
      <c r="M44" s="283">
        <f t="shared" si="9"/>
        <v>0</v>
      </c>
      <c r="N44" s="283">
        <v>0</v>
      </c>
    </row>
    <row r="45" spans="1:14">
      <c r="A45" s="88"/>
      <c r="B45" s="189" t="s">
        <v>1</v>
      </c>
      <c r="C45" s="189"/>
      <c r="D45" s="195" t="s">
        <v>22</v>
      </c>
      <c r="E45" s="188">
        <v>6</v>
      </c>
      <c r="F45" s="282">
        <v>0</v>
      </c>
      <c r="G45" s="282">
        <v>0</v>
      </c>
      <c r="H45" s="282">
        <v>0</v>
      </c>
      <c r="I45" s="282">
        <v>0</v>
      </c>
      <c r="J45" s="282">
        <f t="shared" si="8"/>
        <v>0</v>
      </c>
      <c r="K45" s="283">
        <v>0</v>
      </c>
      <c r="L45" s="283">
        <v>0</v>
      </c>
      <c r="M45" s="283">
        <f t="shared" si="9"/>
        <v>0</v>
      </c>
      <c r="N45" s="283">
        <v>0</v>
      </c>
    </row>
    <row r="46" spans="1:14">
      <c r="A46" s="88"/>
      <c r="B46" s="189" t="s">
        <v>12</v>
      </c>
      <c r="C46" s="185"/>
      <c r="D46" s="195" t="s">
        <v>2</v>
      </c>
      <c r="E46" s="188">
        <v>5</v>
      </c>
      <c r="F46" s="282">
        <v>0</v>
      </c>
      <c r="G46" s="282">
        <v>0</v>
      </c>
      <c r="H46" s="282">
        <v>0</v>
      </c>
      <c r="I46" s="282">
        <v>0</v>
      </c>
      <c r="J46" s="282">
        <f t="shared" si="8"/>
        <v>0</v>
      </c>
      <c r="K46" s="283">
        <v>0</v>
      </c>
      <c r="L46" s="283">
        <v>0</v>
      </c>
      <c r="M46" s="283">
        <f t="shared" si="9"/>
        <v>0</v>
      </c>
      <c r="N46" s="283">
        <v>0</v>
      </c>
    </row>
    <row r="47" spans="1:14">
      <c r="A47" s="88"/>
      <c r="B47" s="189"/>
      <c r="C47" s="189"/>
      <c r="D47" s="195" t="s">
        <v>7</v>
      </c>
      <c r="E47" s="188">
        <v>4</v>
      </c>
      <c r="F47" s="282">
        <v>0</v>
      </c>
      <c r="G47" s="282">
        <v>0</v>
      </c>
      <c r="H47" s="282">
        <f t="shared" ref="H47:H50" si="10">F47+G47</f>
        <v>0</v>
      </c>
      <c r="I47" s="282">
        <v>0</v>
      </c>
      <c r="J47" s="282">
        <f t="shared" si="8"/>
        <v>0</v>
      </c>
      <c r="K47" s="283">
        <v>0</v>
      </c>
      <c r="L47" s="283">
        <v>0</v>
      </c>
      <c r="M47" s="283">
        <f t="shared" si="9"/>
        <v>0</v>
      </c>
      <c r="N47" s="283">
        <v>0</v>
      </c>
    </row>
    <row r="48" spans="1:14">
      <c r="A48" s="88"/>
      <c r="B48" s="189"/>
      <c r="C48" s="189" t="s">
        <v>1</v>
      </c>
      <c r="D48" s="195" t="s">
        <v>1</v>
      </c>
      <c r="E48" s="188">
        <v>3</v>
      </c>
      <c r="F48" s="282">
        <v>0</v>
      </c>
      <c r="G48" s="282">
        <v>0</v>
      </c>
      <c r="H48" s="282">
        <f t="shared" si="10"/>
        <v>0</v>
      </c>
      <c r="I48" s="282">
        <v>0</v>
      </c>
      <c r="J48" s="282">
        <f t="shared" si="8"/>
        <v>0</v>
      </c>
      <c r="K48" s="283">
        <v>0</v>
      </c>
      <c r="L48" s="283">
        <v>0</v>
      </c>
      <c r="M48" s="283">
        <f t="shared" si="9"/>
        <v>0</v>
      </c>
      <c r="N48" s="283">
        <v>0</v>
      </c>
    </row>
    <row r="49" spans="1:14">
      <c r="A49" s="88"/>
      <c r="B49" s="189"/>
      <c r="C49" s="189"/>
      <c r="D49" s="195" t="s">
        <v>3</v>
      </c>
      <c r="E49" s="188">
        <v>2</v>
      </c>
      <c r="F49" s="282">
        <v>0</v>
      </c>
      <c r="G49" s="282">
        <v>0</v>
      </c>
      <c r="H49" s="282">
        <f t="shared" si="10"/>
        <v>0</v>
      </c>
      <c r="I49" s="282">
        <v>0</v>
      </c>
      <c r="J49" s="282">
        <f t="shared" si="8"/>
        <v>0</v>
      </c>
      <c r="K49" s="283">
        <v>0</v>
      </c>
      <c r="L49" s="283">
        <v>0</v>
      </c>
      <c r="M49" s="283">
        <f t="shared" si="9"/>
        <v>0</v>
      </c>
      <c r="N49" s="283">
        <v>0</v>
      </c>
    </row>
    <row r="50" spans="1:14">
      <c r="A50" s="88"/>
      <c r="B50" s="193"/>
      <c r="C50" s="195"/>
      <c r="D50" s="193"/>
      <c r="E50" s="194">
        <v>1</v>
      </c>
      <c r="F50" s="288">
        <v>0</v>
      </c>
      <c r="G50" s="288">
        <v>0</v>
      </c>
      <c r="H50" s="288">
        <f t="shared" si="10"/>
        <v>0</v>
      </c>
      <c r="I50" s="288">
        <v>0</v>
      </c>
      <c r="J50" s="288">
        <f t="shared" si="8"/>
        <v>0</v>
      </c>
      <c r="K50" s="289">
        <v>0</v>
      </c>
      <c r="L50" s="289">
        <v>0</v>
      </c>
      <c r="M50" s="289">
        <f t="shared" si="9"/>
        <v>0</v>
      </c>
      <c r="N50" s="289">
        <v>0</v>
      </c>
    </row>
    <row r="51" spans="1:14" ht="12.75" customHeight="1">
      <c r="B51" s="516" t="s">
        <v>20</v>
      </c>
      <c r="C51" s="516"/>
      <c r="D51" s="516"/>
      <c r="E51" s="513"/>
      <c r="F51" s="282">
        <v>0</v>
      </c>
      <c r="G51" s="282">
        <f t="shared" ref="G51:N51" si="11">SUM(G38:G50)</f>
        <v>0</v>
      </c>
      <c r="H51" s="282">
        <f t="shared" si="11"/>
        <v>0</v>
      </c>
      <c r="I51" s="282">
        <f t="shared" si="11"/>
        <v>0</v>
      </c>
      <c r="J51" s="282">
        <f t="shared" si="11"/>
        <v>0</v>
      </c>
      <c r="K51" s="282">
        <f t="shared" si="11"/>
        <v>0</v>
      </c>
      <c r="L51" s="282">
        <f t="shared" si="11"/>
        <v>0</v>
      </c>
      <c r="M51" s="282">
        <f t="shared" si="11"/>
        <v>0</v>
      </c>
      <c r="N51" s="282">
        <f t="shared" si="11"/>
        <v>0</v>
      </c>
    </row>
    <row r="52" spans="1:14">
      <c r="B52" s="513" t="s">
        <v>37</v>
      </c>
      <c r="C52" s="514"/>
      <c r="D52" s="514"/>
      <c r="E52" s="514"/>
      <c r="F52" s="282"/>
      <c r="G52" s="282"/>
      <c r="H52" s="282"/>
      <c r="I52" s="282"/>
      <c r="J52" s="282"/>
      <c r="K52" s="282"/>
      <c r="L52" s="282"/>
      <c r="M52" s="282">
        <f>SUM(K52:L52)</f>
        <v>0</v>
      </c>
      <c r="N52" s="282"/>
    </row>
    <row r="53" spans="1:14" ht="12.75" customHeight="1">
      <c r="B53" s="511" t="s">
        <v>40</v>
      </c>
      <c r="C53" s="511"/>
      <c r="D53" s="511"/>
      <c r="E53" s="511"/>
      <c r="F53" s="290">
        <f t="shared" ref="F53:N53" si="12">+F23+F37+F51+F52</f>
        <v>374</v>
      </c>
      <c r="G53" s="290">
        <f t="shared" si="12"/>
        <v>40</v>
      </c>
      <c r="H53" s="290">
        <f t="shared" si="12"/>
        <v>414</v>
      </c>
      <c r="I53" s="290">
        <f t="shared" si="12"/>
        <v>2</v>
      </c>
      <c r="J53" s="290">
        <f t="shared" si="12"/>
        <v>416</v>
      </c>
      <c r="K53" s="290">
        <f t="shared" si="12"/>
        <v>42</v>
      </c>
      <c r="L53" s="290">
        <f t="shared" si="12"/>
        <v>13</v>
      </c>
      <c r="M53" s="290">
        <f t="shared" si="12"/>
        <v>55</v>
      </c>
      <c r="N53" s="290">
        <f t="shared" si="12"/>
        <v>21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H23:N51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102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81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75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45" t="s">
        <v>41</v>
      </c>
      <c r="C7" s="545"/>
      <c r="D7" s="545"/>
      <c r="E7" s="545"/>
      <c r="F7" s="545" t="s">
        <v>35</v>
      </c>
      <c r="G7" s="545"/>
      <c r="H7" s="545"/>
      <c r="I7" s="545"/>
      <c r="J7" s="545"/>
      <c r="K7" s="545" t="s">
        <v>28</v>
      </c>
      <c r="L7" s="545"/>
      <c r="M7" s="545"/>
      <c r="N7" s="545"/>
    </row>
    <row r="8" spans="1:14" ht="12.75" customHeight="1">
      <c r="B8" s="545"/>
      <c r="C8" s="545"/>
      <c r="D8" s="545"/>
      <c r="E8" s="545"/>
      <c r="F8" s="545" t="s">
        <v>13</v>
      </c>
      <c r="G8" s="545"/>
      <c r="H8" s="545"/>
      <c r="I8" s="545" t="s">
        <v>14</v>
      </c>
      <c r="J8" s="545" t="s">
        <v>15</v>
      </c>
      <c r="K8" s="545" t="s">
        <v>30</v>
      </c>
      <c r="L8" s="545" t="s">
        <v>31</v>
      </c>
      <c r="M8" s="545" t="s">
        <v>15</v>
      </c>
      <c r="N8" s="545" t="s">
        <v>29</v>
      </c>
    </row>
    <row r="9" spans="1:14" ht="24">
      <c r="B9" s="545"/>
      <c r="C9" s="545"/>
      <c r="D9" s="545"/>
      <c r="E9" s="545"/>
      <c r="F9" s="201" t="s">
        <v>16</v>
      </c>
      <c r="G9" s="201" t="s">
        <v>17</v>
      </c>
      <c r="H9" s="201" t="s">
        <v>23</v>
      </c>
      <c r="I9" s="545"/>
      <c r="J9" s="545"/>
      <c r="K9" s="545"/>
      <c r="L9" s="545"/>
      <c r="M9" s="545"/>
      <c r="N9" s="545"/>
    </row>
    <row r="10" spans="1:14">
      <c r="A10" s="88"/>
      <c r="B10" s="202"/>
      <c r="C10" s="203"/>
      <c r="D10" s="204"/>
      <c r="E10" s="205">
        <v>13</v>
      </c>
      <c r="F10" s="272">
        <v>111</v>
      </c>
      <c r="G10" s="272">
        <v>7</v>
      </c>
      <c r="H10" s="272">
        <f t="shared" ref="H10:H22" si="0">F10+G10</f>
        <v>118</v>
      </c>
      <c r="I10" s="272">
        <v>0</v>
      </c>
      <c r="J10" s="272">
        <f t="shared" ref="J10:J22" si="1">H10+I10</f>
        <v>118</v>
      </c>
      <c r="K10" s="273">
        <v>41</v>
      </c>
      <c r="L10" s="273">
        <v>13</v>
      </c>
      <c r="M10" s="274">
        <f t="shared" ref="M10:M22" si="2">K10+L10</f>
        <v>54</v>
      </c>
      <c r="N10" s="273">
        <v>14</v>
      </c>
    </row>
    <row r="11" spans="1:14">
      <c r="A11" s="88"/>
      <c r="B11" s="206" t="s">
        <v>1</v>
      </c>
      <c r="C11" s="207" t="s">
        <v>0</v>
      </c>
      <c r="D11" s="204"/>
      <c r="E11" s="205">
        <v>12</v>
      </c>
      <c r="F11" s="272">
        <v>5</v>
      </c>
      <c r="G11" s="272">
        <v>0</v>
      </c>
      <c r="H11" s="272">
        <f t="shared" si="0"/>
        <v>5</v>
      </c>
      <c r="I11" s="272">
        <v>0</v>
      </c>
      <c r="J11" s="272">
        <f t="shared" si="1"/>
        <v>5</v>
      </c>
      <c r="K11" s="273">
        <v>0</v>
      </c>
      <c r="L11" s="273">
        <v>0</v>
      </c>
      <c r="M11" s="274">
        <f t="shared" si="2"/>
        <v>0</v>
      </c>
      <c r="N11" s="273">
        <v>0</v>
      </c>
    </row>
    <row r="12" spans="1:14">
      <c r="A12" s="88"/>
      <c r="B12" s="206" t="s">
        <v>2</v>
      </c>
      <c r="C12" s="208"/>
      <c r="D12" s="209" t="s">
        <v>6</v>
      </c>
      <c r="E12" s="205">
        <v>11</v>
      </c>
      <c r="F12" s="272">
        <v>12</v>
      </c>
      <c r="G12" s="272">
        <v>1</v>
      </c>
      <c r="H12" s="272">
        <f t="shared" si="0"/>
        <v>13</v>
      </c>
      <c r="I12" s="272">
        <v>0</v>
      </c>
      <c r="J12" s="272">
        <f t="shared" si="1"/>
        <v>13</v>
      </c>
      <c r="K12" s="273">
        <v>0</v>
      </c>
      <c r="L12" s="273">
        <v>0</v>
      </c>
      <c r="M12" s="274">
        <f t="shared" si="2"/>
        <v>0</v>
      </c>
      <c r="N12" s="273">
        <v>0</v>
      </c>
    </row>
    <row r="13" spans="1:14">
      <c r="A13" s="88"/>
      <c r="B13" s="206" t="s">
        <v>1</v>
      </c>
      <c r="C13" s="207"/>
      <c r="D13" s="209" t="s">
        <v>10</v>
      </c>
      <c r="E13" s="205">
        <v>10</v>
      </c>
      <c r="F13" s="272">
        <v>5</v>
      </c>
      <c r="G13" s="272">
        <v>1</v>
      </c>
      <c r="H13" s="272">
        <f t="shared" si="0"/>
        <v>6</v>
      </c>
      <c r="I13" s="272">
        <v>0</v>
      </c>
      <c r="J13" s="272">
        <f t="shared" si="1"/>
        <v>6</v>
      </c>
      <c r="K13" s="273">
        <v>0</v>
      </c>
      <c r="L13" s="273">
        <v>2</v>
      </c>
      <c r="M13" s="274">
        <f t="shared" si="2"/>
        <v>2</v>
      </c>
      <c r="N13" s="273">
        <v>2</v>
      </c>
    </row>
    <row r="14" spans="1:14">
      <c r="A14" s="88"/>
      <c r="B14" s="206" t="s">
        <v>3</v>
      </c>
      <c r="C14" s="207"/>
      <c r="D14" s="209" t="s">
        <v>25</v>
      </c>
      <c r="E14" s="205">
        <v>9</v>
      </c>
      <c r="F14" s="272">
        <v>3</v>
      </c>
      <c r="G14" s="272">
        <v>0</v>
      </c>
      <c r="H14" s="272">
        <f t="shared" si="0"/>
        <v>3</v>
      </c>
      <c r="I14" s="272">
        <v>0</v>
      </c>
      <c r="J14" s="272">
        <f t="shared" si="1"/>
        <v>3</v>
      </c>
      <c r="K14" s="273">
        <v>0</v>
      </c>
      <c r="L14" s="273">
        <v>0</v>
      </c>
      <c r="M14" s="274">
        <f t="shared" si="2"/>
        <v>0</v>
      </c>
      <c r="N14" s="273">
        <v>0</v>
      </c>
    </row>
    <row r="15" spans="1:14">
      <c r="A15" s="88"/>
      <c r="B15" s="206" t="s">
        <v>4</v>
      </c>
      <c r="C15" s="207" t="s">
        <v>5</v>
      </c>
      <c r="D15" s="209" t="s">
        <v>22</v>
      </c>
      <c r="E15" s="205">
        <v>8</v>
      </c>
      <c r="F15" s="272">
        <v>2</v>
      </c>
      <c r="G15" s="272">
        <v>0</v>
      </c>
      <c r="H15" s="272">
        <f t="shared" si="0"/>
        <v>2</v>
      </c>
      <c r="I15" s="272">
        <v>0</v>
      </c>
      <c r="J15" s="272">
        <f t="shared" si="1"/>
        <v>2</v>
      </c>
      <c r="K15" s="273">
        <v>1</v>
      </c>
      <c r="L15" s="273">
        <v>0</v>
      </c>
      <c r="M15" s="274">
        <f t="shared" si="2"/>
        <v>1</v>
      </c>
      <c r="N15" s="273">
        <v>0</v>
      </c>
    </row>
    <row r="16" spans="1:14">
      <c r="A16" s="88"/>
      <c r="B16" s="206" t="s">
        <v>6</v>
      </c>
      <c r="C16" s="207"/>
      <c r="D16" s="209" t="s">
        <v>12</v>
      </c>
      <c r="E16" s="205">
        <v>7</v>
      </c>
      <c r="F16" s="272">
        <v>3</v>
      </c>
      <c r="G16" s="272">
        <v>0</v>
      </c>
      <c r="H16" s="272">
        <f t="shared" si="0"/>
        <v>3</v>
      </c>
      <c r="I16" s="272">
        <v>0</v>
      </c>
      <c r="J16" s="272">
        <f t="shared" si="1"/>
        <v>3</v>
      </c>
      <c r="K16" s="273">
        <v>0</v>
      </c>
      <c r="L16" s="273">
        <v>1</v>
      </c>
      <c r="M16" s="274">
        <f t="shared" si="2"/>
        <v>1</v>
      </c>
      <c r="N16" s="273">
        <v>3</v>
      </c>
    </row>
    <row r="17" spans="1:14">
      <c r="A17" s="88"/>
      <c r="B17" s="206" t="s">
        <v>7</v>
      </c>
      <c r="C17" s="208"/>
      <c r="D17" s="209" t="s">
        <v>4</v>
      </c>
      <c r="E17" s="205">
        <v>6</v>
      </c>
      <c r="F17" s="272">
        <v>1</v>
      </c>
      <c r="G17" s="272">
        <v>1</v>
      </c>
      <c r="H17" s="272">
        <f t="shared" si="0"/>
        <v>2</v>
      </c>
      <c r="I17" s="272">
        <v>0</v>
      </c>
      <c r="J17" s="272">
        <f t="shared" si="1"/>
        <v>2</v>
      </c>
      <c r="K17" s="273">
        <v>0</v>
      </c>
      <c r="L17" s="273">
        <v>0</v>
      </c>
      <c r="M17" s="274">
        <f t="shared" si="2"/>
        <v>0</v>
      </c>
      <c r="N17" s="273">
        <v>0</v>
      </c>
    </row>
    <row r="18" spans="1:14">
      <c r="A18" s="88"/>
      <c r="B18" s="206" t="s">
        <v>1</v>
      </c>
      <c r="C18" s="207"/>
      <c r="D18" s="209" t="s">
        <v>9</v>
      </c>
      <c r="E18" s="205">
        <v>5</v>
      </c>
      <c r="F18" s="272">
        <v>46</v>
      </c>
      <c r="G18" s="272">
        <v>2</v>
      </c>
      <c r="H18" s="272">
        <f t="shared" si="0"/>
        <v>48</v>
      </c>
      <c r="I18" s="272">
        <v>0</v>
      </c>
      <c r="J18" s="272">
        <f t="shared" si="1"/>
        <v>48</v>
      </c>
      <c r="K18" s="273">
        <v>0</v>
      </c>
      <c r="L18" s="273">
        <v>0</v>
      </c>
      <c r="M18" s="274">
        <f t="shared" si="2"/>
        <v>0</v>
      </c>
      <c r="N18" s="273">
        <v>0</v>
      </c>
    </row>
    <row r="19" spans="1:14">
      <c r="A19" s="88"/>
      <c r="B19" s="206"/>
      <c r="C19" s="207"/>
      <c r="D19" s="209" t="s">
        <v>12</v>
      </c>
      <c r="E19" s="205">
        <v>4</v>
      </c>
      <c r="F19" s="272">
        <v>34</v>
      </c>
      <c r="G19" s="272">
        <v>3</v>
      </c>
      <c r="H19" s="272">
        <f t="shared" si="0"/>
        <v>37</v>
      </c>
      <c r="I19" s="272">
        <v>0</v>
      </c>
      <c r="J19" s="272">
        <f t="shared" si="1"/>
        <v>37</v>
      </c>
      <c r="K19" s="273">
        <v>0</v>
      </c>
      <c r="L19" s="273">
        <v>0</v>
      </c>
      <c r="M19" s="274">
        <f t="shared" si="2"/>
        <v>0</v>
      </c>
      <c r="N19" s="273">
        <v>0</v>
      </c>
    </row>
    <row r="20" spans="1:14">
      <c r="A20" s="88"/>
      <c r="B20" s="206"/>
      <c r="C20" s="207" t="s">
        <v>1</v>
      </c>
      <c r="D20" s="204"/>
      <c r="E20" s="205">
        <v>3</v>
      </c>
      <c r="F20" s="272">
        <v>0</v>
      </c>
      <c r="G20" s="272">
        <v>28</v>
      </c>
      <c r="H20" s="272">
        <f t="shared" si="0"/>
        <v>28</v>
      </c>
      <c r="I20" s="272">
        <v>0</v>
      </c>
      <c r="J20" s="272">
        <f t="shared" si="1"/>
        <v>28</v>
      </c>
      <c r="K20" s="273">
        <v>0</v>
      </c>
      <c r="L20" s="273">
        <v>0</v>
      </c>
      <c r="M20" s="274">
        <f t="shared" si="2"/>
        <v>0</v>
      </c>
      <c r="N20" s="273">
        <v>0</v>
      </c>
    </row>
    <row r="21" spans="1:14">
      <c r="A21" s="88"/>
      <c r="B21" s="206"/>
      <c r="C21" s="207"/>
      <c r="D21" s="204"/>
      <c r="E21" s="205">
        <v>2</v>
      </c>
      <c r="F21" s="272">
        <v>0</v>
      </c>
      <c r="G21" s="272">
        <v>9</v>
      </c>
      <c r="H21" s="272">
        <f t="shared" si="0"/>
        <v>9</v>
      </c>
      <c r="I21" s="272">
        <v>0</v>
      </c>
      <c r="J21" s="272">
        <f t="shared" si="1"/>
        <v>9</v>
      </c>
      <c r="K21" s="273">
        <v>0</v>
      </c>
      <c r="L21" s="273">
        <v>0</v>
      </c>
      <c r="M21" s="274">
        <f t="shared" si="2"/>
        <v>0</v>
      </c>
      <c r="N21" s="273">
        <v>0</v>
      </c>
    </row>
    <row r="22" spans="1:14">
      <c r="A22" s="88"/>
      <c r="B22" s="210"/>
      <c r="C22" s="208"/>
      <c r="D22" s="204"/>
      <c r="E22" s="202">
        <v>1</v>
      </c>
      <c r="F22" s="272">
        <v>0</v>
      </c>
      <c r="G22" s="272">
        <v>9</v>
      </c>
      <c r="H22" s="272">
        <f t="shared" si="0"/>
        <v>9</v>
      </c>
      <c r="I22" s="272">
        <v>3</v>
      </c>
      <c r="J22" s="272">
        <f t="shared" si="1"/>
        <v>12</v>
      </c>
      <c r="K22" s="273">
        <v>0</v>
      </c>
      <c r="L22" s="273">
        <v>0</v>
      </c>
      <c r="M22" s="274">
        <f t="shared" si="2"/>
        <v>0</v>
      </c>
      <c r="N22" s="273">
        <v>0</v>
      </c>
    </row>
    <row r="23" spans="1:14" ht="12.75" customHeight="1">
      <c r="A23" s="88"/>
      <c r="B23" s="546" t="s">
        <v>18</v>
      </c>
      <c r="C23" s="546"/>
      <c r="D23" s="546"/>
      <c r="E23" s="546"/>
      <c r="F23" s="272">
        <f t="shared" ref="F23:N23" si="3">SUM(F10:F22)</f>
        <v>222</v>
      </c>
      <c r="G23" s="272">
        <f t="shared" si="3"/>
        <v>61</v>
      </c>
      <c r="H23" s="275">
        <f t="shared" si="3"/>
        <v>283</v>
      </c>
      <c r="I23" s="272">
        <f t="shared" si="3"/>
        <v>3</v>
      </c>
      <c r="J23" s="275">
        <f t="shared" si="3"/>
        <v>286</v>
      </c>
      <c r="K23" s="276">
        <f t="shared" si="3"/>
        <v>42</v>
      </c>
      <c r="L23" s="276">
        <f t="shared" si="3"/>
        <v>16</v>
      </c>
      <c r="M23" s="272">
        <f t="shared" si="3"/>
        <v>58</v>
      </c>
      <c r="N23" s="272">
        <f t="shared" si="3"/>
        <v>19</v>
      </c>
    </row>
    <row r="24" spans="1:14">
      <c r="A24" s="88"/>
      <c r="B24" s="206"/>
      <c r="C24" s="206"/>
      <c r="D24" s="211"/>
      <c r="E24" s="210">
        <v>13</v>
      </c>
      <c r="F24" s="272">
        <v>240</v>
      </c>
      <c r="G24" s="272">
        <v>27</v>
      </c>
      <c r="H24" s="272">
        <f t="shared" ref="H24:H36" si="4">F24+G24</f>
        <v>267</v>
      </c>
      <c r="I24" s="272">
        <v>0</v>
      </c>
      <c r="J24" s="272">
        <f t="shared" ref="J24:J36" si="5">H24+I24</f>
        <v>267</v>
      </c>
      <c r="K24" s="273">
        <v>56</v>
      </c>
      <c r="L24" s="273">
        <v>20</v>
      </c>
      <c r="M24" s="273">
        <f t="shared" ref="M24:M36" si="6">K24+L24</f>
        <v>76</v>
      </c>
      <c r="N24" s="273">
        <v>20</v>
      </c>
    </row>
    <row r="25" spans="1:14">
      <c r="A25" s="88"/>
      <c r="B25" s="206"/>
      <c r="C25" s="206" t="s">
        <v>0</v>
      </c>
      <c r="D25" s="211"/>
      <c r="E25" s="205">
        <v>12</v>
      </c>
      <c r="F25" s="272">
        <v>5</v>
      </c>
      <c r="G25" s="272">
        <v>0</v>
      </c>
      <c r="H25" s="272">
        <f t="shared" si="4"/>
        <v>5</v>
      </c>
      <c r="I25" s="272">
        <v>0</v>
      </c>
      <c r="J25" s="272">
        <f t="shared" si="5"/>
        <v>5</v>
      </c>
      <c r="K25" s="273">
        <v>0</v>
      </c>
      <c r="L25" s="273">
        <v>0</v>
      </c>
      <c r="M25" s="273">
        <f t="shared" si="6"/>
        <v>0</v>
      </c>
      <c r="N25" s="273">
        <v>0</v>
      </c>
    </row>
    <row r="26" spans="1:14">
      <c r="A26" s="88"/>
      <c r="B26" s="206" t="s">
        <v>7</v>
      </c>
      <c r="C26" s="210"/>
      <c r="D26" s="211"/>
      <c r="E26" s="205">
        <v>11</v>
      </c>
      <c r="F26" s="272">
        <v>19</v>
      </c>
      <c r="G26" s="272">
        <v>0</v>
      </c>
      <c r="H26" s="272">
        <f t="shared" si="4"/>
        <v>19</v>
      </c>
      <c r="I26" s="272">
        <v>0</v>
      </c>
      <c r="J26" s="272">
        <f t="shared" si="5"/>
        <v>19</v>
      </c>
      <c r="K26" s="273">
        <v>0</v>
      </c>
      <c r="L26" s="273">
        <v>0</v>
      </c>
      <c r="M26" s="273">
        <f t="shared" si="6"/>
        <v>0</v>
      </c>
      <c r="N26" s="273">
        <v>0</v>
      </c>
    </row>
    <row r="27" spans="1:14">
      <c r="A27" s="88"/>
      <c r="B27" s="206" t="s">
        <v>8</v>
      </c>
      <c r="C27" s="206"/>
      <c r="D27" s="211" t="s">
        <v>26</v>
      </c>
      <c r="E27" s="205">
        <v>10</v>
      </c>
      <c r="F27" s="272">
        <v>10</v>
      </c>
      <c r="G27" s="272">
        <v>0</v>
      </c>
      <c r="H27" s="272">
        <f t="shared" si="4"/>
        <v>10</v>
      </c>
      <c r="I27" s="272">
        <v>0</v>
      </c>
      <c r="J27" s="272">
        <f t="shared" si="5"/>
        <v>10</v>
      </c>
      <c r="K27" s="273">
        <v>0</v>
      </c>
      <c r="L27" s="273">
        <v>0</v>
      </c>
      <c r="M27" s="273">
        <f t="shared" si="6"/>
        <v>0</v>
      </c>
      <c r="N27" s="273">
        <v>0</v>
      </c>
    </row>
    <row r="28" spans="1:14">
      <c r="A28" s="88"/>
      <c r="B28" s="206" t="s">
        <v>0</v>
      </c>
      <c r="C28" s="206"/>
      <c r="D28" s="211" t="s">
        <v>8</v>
      </c>
      <c r="E28" s="205">
        <v>9</v>
      </c>
      <c r="F28" s="272">
        <v>3</v>
      </c>
      <c r="G28" s="272">
        <v>1</v>
      </c>
      <c r="H28" s="272">
        <f t="shared" si="4"/>
        <v>4</v>
      </c>
      <c r="I28" s="272">
        <v>0</v>
      </c>
      <c r="J28" s="272">
        <f t="shared" si="5"/>
        <v>4</v>
      </c>
      <c r="K28" s="273">
        <v>0</v>
      </c>
      <c r="L28" s="273">
        <v>0</v>
      </c>
      <c r="M28" s="273">
        <f t="shared" si="6"/>
        <v>0</v>
      </c>
      <c r="N28" s="273">
        <v>0</v>
      </c>
    </row>
    <row r="29" spans="1:14">
      <c r="A29" s="88"/>
      <c r="B29" s="206" t="s">
        <v>2</v>
      </c>
      <c r="C29" s="206" t="s">
        <v>5</v>
      </c>
      <c r="D29" s="211" t="s">
        <v>27</v>
      </c>
      <c r="E29" s="205">
        <v>8</v>
      </c>
      <c r="F29" s="272">
        <v>3</v>
      </c>
      <c r="G29" s="272">
        <v>0</v>
      </c>
      <c r="H29" s="272">
        <f t="shared" si="4"/>
        <v>3</v>
      </c>
      <c r="I29" s="272">
        <v>0</v>
      </c>
      <c r="J29" s="272">
        <f t="shared" si="5"/>
        <v>3</v>
      </c>
      <c r="K29" s="273">
        <v>0</v>
      </c>
      <c r="L29" s="273">
        <v>0</v>
      </c>
      <c r="M29" s="273">
        <f t="shared" si="6"/>
        <v>0</v>
      </c>
      <c r="N29" s="273">
        <v>0</v>
      </c>
    </row>
    <row r="30" spans="1:14">
      <c r="A30" s="88"/>
      <c r="B30" s="206" t="s">
        <v>4</v>
      </c>
      <c r="C30" s="206"/>
      <c r="D30" s="211" t="s">
        <v>4</v>
      </c>
      <c r="E30" s="205">
        <v>7</v>
      </c>
      <c r="F30" s="272">
        <v>4</v>
      </c>
      <c r="G30" s="272">
        <v>0</v>
      </c>
      <c r="H30" s="272">
        <f t="shared" si="4"/>
        <v>4</v>
      </c>
      <c r="I30" s="272">
        <v>0</v>
      </c>
      <c r="J30" s="272">
        <f t="shared" si="5"/>
        <v>4</v>
      </c>
      <c r="K30" s="273">
        <v>0</v>
      </c>
      <c r="L30" s="273">
        <v>0</v>
      </c>
      <c r="M30" s="273">
        <f t="shared" si="6"/>
        <v>0</v>
      </c>
      <c r="N30" s="273">
        <v>0</v>
      </c>
    </row>
    <row r="31" spans="1:14">
      <c r="A31" s="88"/>
      <c r="B31" s="206" t="s">
        <v>0</v>
      </c>
      <c r="C31" s="206"/>
      <c r="D31" s="211" t="s">
        <v>9</v>
      </c>
      <c r="E31" s="205">
        <v>6</v>
      </c>
      <c r="F31" s="272">
        <v>2</v>
      </c>
      <c r="G31" s="272">
        <v>2</v>
      </c>
      <c r="H31" s="272">
        <f t="shared" si="4"/>
        <v>4</v>
      </c>
      <c r="I31" s="272">
        <v>0</v>
      </c>
      <c r="J31" s="272">
        <f t="shared" si="5"/>
        <v>4</v>
      </c>
      <c r="K31" s="273">
        <v>0</v>
      </c>
      <c r="L31" s="273">
        <v>0</v>
      </c>
      <c r="M31" s="273">
        <f t="shared" si="6"/>
        <v>0</v>
      </c>
      <c r="N31" s="273">
        <v>0</v>
      </c>
    </row>
    <row r="32" spans="1:14">
      <c r="A32" s="88"/>
      <c r="B32" s="206" t="s">
        <v>9</v>
      </c>
      <c r="C32" s="202"/>
      <c r="D32" s="211"/>
      <c r="E32" s="205">
        <v>5</v>
      </c>
      <c r="F32" s="272">
        <v>17</v>
      </c>
      <c r="G32" s="272">
        <v>0</v>
      </c>
      <c r="H32" s="272">
        <f t="shared" si="4"/>
        <v>17</v>
      </c>
      <c r="I32" s="272">
        <v>0</v>
      </c>
      <c r="J32" s="272">
        <f t="shared" si="5"/>
        <v>17</v>
      </c>
      <c r="K32" s="273">
        <v>0</v>
      </c>
      <c r="L32" s="273">
        <v>0</v>
      </c>
      <c r="M32" s="273">
        <f t="shared" si="6"/>
        <v>0</v>
      </c>
      <c r="N32" s="273">
        <v>0</v>
      </c>
    </row>
    <row r="33" spans="1:15">
      <c r="A33" s="88"/>
      <c r="B33" s="206"/>
      <c r="C33" s="206"/>
      <c r="D33" s="211"/>
      <c r="E33" s="205">
        <v>4</v>
      </c>
      <c r="F33" s="272">
        <v>10</v>
      </c>
      <c r="G33" s="272">
        <v>2</v>
      </c>
      <c r="H33" s="272">
        <f t="shared" si="4"/>
        <v>12</v>
      </c>
      <c r="I33" s="272">
        <v>0</v>
      </c>
      <c r="J33" s="272">
        <f t="shared" si="5"/>
        <v>12</v>
      </c>
      <c r="K33" s="273">
        <v>0</v>
      </c>
      <c r="L33" s="273">
        <v>0</v>
      </c>
      <c r="M33" s="273">
        <f t="shared" si="6"/>
        <v>0</v>
      </c>
      <c r="N33" s="273">
        <v>0</v>
      </c>
    </row>
    <row r="34" spans="1:15">
      <c r="A34" s="88"/>
      <c r="B34" s="206"/>
      <c r="C34" s="206" t="s">
        <v>1</v>
      </c>
      <c r="D34" s="211"/>
      <c r="E34" s="205">
        <v>3</v>
      </c>
      <c r="F34" s="272">
        <v>0</v>
      </c>
      <c r="G34" s="272">
        <v>10</v>
      </c>
      <c r="H34" s="272">
        <f t="shared" si="4"/>
        <v>10</v>
      </c>
      <c r="I34" s="272">
        <v>0</v>
      </c>
      <c r="J34" s="272">
        <f t="shared" si="5"/>
        <v>10</v>
      </c>
      <c r="K34" s="273">
        <v>0</v>
      </c>
      <c r="L34" s="273">
        <v>1</v>
      </c>
      <c r="M34" s="273">
        <f t="shared" si="6"/>
        <v>1</v>
      </c>
      <c r="N34" s="273">
        <v>1</v>
      </c>
    </row>
    <row r="35" spans="1:15">
      <c r="A35" s="88"/>
      <c r="B35" s="206"/>
      <c r="C35" s="206"/>
      <c r="D35" s="211"/>
      <c r="E35" s="205">
        <v>2</v>
      </c>
      <c r="F35" s="272">
        <v>0</v>
      </c>
      <c r="G35" s="272">
        <v>14</v>
      </c>
      <c r="H35" s="272">
        <f t="shared" si="4"/>
        <v>14</v>
      </c>
      <c r="I35" s="272">
        <v>0</v>
      </c>
      <c r="J35" s="272">
        <f t="shared" si="5"/>
        <v>14</v>
      </c>
      <c r="K35" s="273">
        <v>0</v>
      </c>
      <c r="L35" s="273">
        <v>0</v>
      </c>
      <c r="M35" s="273">
        <f t="shared" si="6"/>
        <v>0</v>
      </c>
      <c r="N35" s="273">
        <v>0</v>
      </c>
    </row>
    <row r="36" spans="1:15">
      <c r="A36" s="88"/>
      <c r="B36" s="210"/>
      <c r="C36" s="210"/>
      <c r="D36" s="211"/>
      <c r="E36" s="202">
        <v>1</v>
      </c>
      <c r="F36" s="272">
        <v>0</v>
      </c>
      <c r="G36" s="272">
        <v>10</v>
      </c>
      <c r="H36" s="272">
        <f t="shared" si="4"/>
        <v>10</v>
      </c>
      <c r="I36" s="272">
        <v>9</v>
      </c>
      <c r="J36" s="272">
        <f t="shared" si="5"/>
        <v>19</v>
      </c>
      <c r="K36" s="273">
        <v>0</v>
      </c>
      <c r="L36" s="273">
        <v>1</v>
      </c>
      <c r="M36" s="273">
        <f t="shared" si="6"/>
        <v>1</v>
      </c>
      <c r="N36" s="273">
        <v>1</v>
      </c>
    </row>
    <row r="37" spans="1:15" ht="12.75" customHeight="1">
      <c r="A37" s="88"/>
      <c r="B37" s="547" t="s">
        <v>19</v>
      </c>
      <c r="C37" s="547"/>
      <c r="D37" s="547"/>
      <c r="E37" s="547"/>
      <c r="F37" s="276">
        <f t="shared" ref="F37:N37" si="7">SUM(F24:F36)</f>
        <v>313</v>
      </c>
      <c r="G37" s="272">
        <f t="shared" si="7"/>
        <v>66</v>
      </c>
      <c r="H37" s="277">
        <f t="shared" si="7"/>
        <v>379</v>
      </c>
      <c r="I37" s="278">
        <f t="shared" si="7"/>
        <v>9</v>
      </c>
      <c r="J37" s="275">
        <f t="shared" si="7"/>
        <v>388</v>
      </c>
      <c r="K37" s="276">
        <f t="shared" si="7"/>
        <v>56</v>
      </c>
      <c r="L37" s="272">
        <f t="shared" si="7"/>
        <v>22</v>
      </c>
      <c r="M37" s="275">
        <f t="shared" si="7"/>
        <v>78</v>
      </c>
      <c r="N37" s="276">
        <f t="shared" si="7"/>
        <v>22</v>
      </c>
      <c r="O37" s="144"/>
    </row>
    <row r="38" spans="1:15">
      <c r="A38" s="88"/>
      <c r="B38" s="202"/>
      <c r="C38" s="202"/>
      <c r="D38" s="212"/>
      <c r="E38" s="205">
        <v>13</v>
      </c>
      <c r="F38" s="272">
        <v>1</v>
      </c>
      <c r="G38" s="272">
        <v>0</v>
      </c>
      <c r="H38" s="272">
        <f t="shared" ref="H38:H50" si="8">F38+G38</f>
        <v>1</v>
      </c>
      <c r="I38" s="272">
        <v>0</v>
      </c>
      <c r="J38" s="272">
        <f t="shared" ref="J38:J50" si="9">H38+I38</f>
        <v>1</v>
      </c>
      <c r="K38" s="273">
        <v>0</v>
      </c>
      <c r="L38" s="273">
        <v>0</v>
      </c>
      <c r="M38" s="273">
        <f t="shared" ref="M38:M50" si="10">K38+L38</f>
        <v>0</v>
      </c>
      <c r="N38" s="273">
        <v>0</v>
      </c>
    </row>
    <row r="39" spans="1:15">
      <c r="A39" s="88"/>
      <c r="B39" s="206" t="s">
        <v>1</v>
      </c>
      <c r="C39" s="206" t="s">
        <v>0</v>
      </c>
      <c r="D39" s="211" t="s">
        <v>21</v>
      </c>
      <c r="E39" s="205">
        <v>12</v>
      </c>
      <c r="F39" s="272">
        <v>0</v>
      </c>
      <c r="G39" s="272">
        <v>0</v>
      </c>
      <c r="H39" s="272">
        <f t="shared" si="8"/>
        <v>0</v>
      </c>
      <c r="I39" s="272">
        <v>0</v>
      </c>
      <c r="J39" s="272">
        <f t="shared" si="9"/>
        <v>0</v>
      </c>
      <c r="K39" s="273">
        <v>0</v>
      </c>
      <c r="L39" s="273">
        <v>0</v>
      </c>
      <c r="M39" s="273">
        <f t="shared" si="10"/>
        <v>0</v>
      </c>
      <c r="N39" s="273">
        <v>0</v>
      </c>
    </row>
    <row r="40" spans="1:15">
      <c r="A40" s="88"/>
      <c r="B40" s="206" t="s">
        <v>10</v>
      </c>
      <c r="C40" s="206"/>
      <c r="D40" s="211" t="s">
        <v>10</v>
      </c>
      <c r="E40" s="205">
        <v>11</v>
      </c>
      <c r="F40" s="272">
        <v>0</v>
      </c>
      <c r="G40" s="272">
        <v>0</v>
      </c>
      <c r="H40" s="272">
        <f t="shared" si="8"/>
        <v>0</v>
      </c>
      <c r="I40" s="272">
        <v>0</v>
      </c>
      <c r="J40" s="272">
        <f t="shared" si="9"/>
        <v>0</v>
      </c>
      <c r="K40" s="273">
        <v>0</v>
      </c>
      <c r="L40" s="273">
        <v>0</v>
      </c>
      <c r="M40" s="273">
        <f t="shared" si="10"/>
        <v>0</v>
      </c>
      <c r="N40" s="273">
        <v>0</v>
      </c>
    </row>
    <row r="41" spans="1:15">
      <c r="A41" s="88"/>
      <c r="B41" s="206" t="s">
        <v>11</v>
      </c>
      <c r="C41" s="202"/>
      <c r="D41" s="211" t="s">
        <v>2</v>
      </c>
      <c r="E41" s="205">
        <v>10</v>
      </c>
      <c r="F41" s="272">
        <v>0</v>
      </c>
      <c r="G41" s="272">
        <v>0</v>
      </c>
      <c r="H41" s="272">
        <f t="shared" si="8"/>
        <v>0</v>
      </c>
      <c r="I41" s="272">
        <v>0</v>
      </c>
      <c r="J41" s="272">
        <f t="shared" si="9"/>
        <v>0</v>
      </c>
      <c r="K41" s="273">
        <v>0</v>
      </c>
      <c r="L41" s="273">
        <v>0</v>
      </c>
      <c r="M41" s="273">
        <f t="shared" si="10"/>
        <v>0</v>
      </c>
      <c r="N41" s="273">
        <v>0</v>
      </c>
    </row>
    <row r="42" spans="1:15">
      <c r="A42" s="88"/>
      <c r="B42" s="206" t="s">
        <v>4</v>
      </c>
      <c r="C42" s="206"/>
      <c r="D42" s="211" t="s">
        <v>27</v>
      </c>
      <c r="E42" s="205">
        <v>9</v>
      </c>
      <c r="F42" s="272">
        <v>0</v>
      </c>
      <c r="G42" s="272">
        <v>0</v>
      </c>
      <c r="H42" s="272">
        <f t="shared" si="8"/>
        <v>0</v>
      </c>
      <c r="I42" s="272">
        <v>0</v>
      </c>
      <c r="J42" s="272">
        <f t="shared" si="9"/>
        <v>0</v>
      </c>
      <c r="K42" s="273">
        <v>0</v>
      </c>
      <c r="L42" s="273">
        <v>0</v>
      </c>
      <c r="M42" s="273">
        <f t="shared" si="10"/>
        <v>0</v>
      </c>
      <c r="N42" s="273">
        <v>0</v>
      </c>
    </row>
    <row r="43" spans="1:15">
      <c r="A43" s="88"/>
      <c r="B43" s="206" t="s">
        <v>3</v>
      </c>
      <c r="C43" s="206" t="s">
        <v>5</v>
      </c>
      <c r="D43" s="211" t="s">
        <v>1</v>
      </c>
      <c r="E43" s="205">
        <v>8</v>
      </c>
      <c r="F43" s="272">
        <v>0</v>
      </c>
      <c r="G43" s="272">
        <v>0</v>
      </c>
      <c r="H43" s="272">
        <f t="shared" si="8"/>
        <v>0</v>
      </c>
      <c r="I43" s="272">
        <v>0</v>
      </c>
      <c r="J43" s="272">
        <f t="shared" si="9"/>
        <v>0</v>
      </c>
      <c r="K43" s="273">
        <v>0</v>
      </c>
      <c r="L43" s="273">
        <v>0</v>
      </c>
      <c r="M43" s="273">
        <f t="shared" si="10"/>
        <v>0</v>
      </c>
      <c r="N43" s="273">
        <v>0</v>
      </c>
    </row>
    <row r="44" spans="1:15">
      <c r="A44" s="88"/>
      <c r="B44" s="206" t="s">
        <v>4</v>
      </c>
      <c r="C44" s="206"/>
      <c r="D44" s="211" t="s">
        <v>26</v>
      </c>
      <c r="E44" s="205">
        <v>7</v>
      </c>
      <c r="F44" s="272">
        <v>0</v>
      </c>
      <c r="G44" s="272">
        <v>0</v>
      </c>
      <c r="H44" s="272">
        <f t="shared" si="8"/>
        <v>0</v>
      </c>
      <c r="I44" s="272">
        <v>0</v>
      </c>
      <c r="J44" s="272">
        <f t="shared" si="9"/>
        <v>0</v>
      </c>
      <c r="K44" s="273">
        <v>0</v>
      </c>
      <c r="L44" s="273">
        <v>0</v>
      </c>
      <c r="M44" s="273">
        <f t="shared" si="10"/>
        <v>0</v>
      </c>
      <c r="N44" s="273">
        <v>0</v>
      </c>
    </row>
    <row r="45" spans="1:15">
      <c r="A45" s="88"/>
      <c r="B45" s="206" t="s">
        <v>1</v>
      </c>
      <c r="C45" s="206"/>
      <c r="D45" s="211" t="s">
        <v>22</v>
      </c>
      <c r="E45" s="205">
        <v>6</v>
      </c>
      <c r="F45" s="272">
        <v>0</v>
      </c>
      <c r="G45" s="272">
        <v>0</v>
      </c>
      <c r="H45" s="272">
        <f t="shared" si="8"/>
        <v>0</v>
      </c>
      <c r="I45" s="272">
        <v>0</v>
      </c>
      <c r="J45" s="272">
        <f t="shared" si="9"/>
        <v>0</v>
      </c>
      <c r="K45" s="273">
        <v>0</v>
      </c>
      <c r="L45" s="273">
        <v>0</v>
      </c>
      <c r="M45" s="273">
        <f t="shared" si="10"/>
        <v>0</v>
      </c>
      <c r="N45" s="273">
        <v>0</v>
      </c>
    </row>
    <row r="46" spans="1:15">
      <c r="A46" s="88"/>
      <c r="B46" s="206" t="s">
        <v>12</v>
      </c>
      <c r="C46" s="202"/>
      <c r="D46" s="211" t="s">
        <v>2</v>
      </c>
      <c r="E46" s="205">
        <v>5</v>
      </c>
      <c r="F46" s="272">
        <v>0</v>
      </c>
      <c r="G46" s="272">
        <v>0</v>
      </c>
      <c r="H46" s="272">
        <f t="shared" si="8"/>
        <v>0</v>
      </c>
      <c r="I46" s="272">
        <v>0</v>
      </c>
      <c r="J46" s="272">
        <f t="shared" si="9"/>
        <v>0</v>
      </c>
      <c r="K46" s="273">
        <v>0</v>
      </c>
      <c r="L46" s="273">
        <v>0</v>
      </c>
      <c r="M46" s="273">
        <f t="shared" si="10"/>
        <v>0</v>
      </c>
      <c r="N46" s="273">
        <v>0</v>
      </c>
    </row>
    <row r="47" spans="1:15">
      <c r="A47" s="88"/>
      <c r="B47" s="206"/>
      <c r="C47" s="206"/>
      <c r="D47" s="211" t="s">
        <v>7</v>
      </c>
      <c r="E47" s="205">
        <v>4</v>
      </c>
      <c r="F47" s="272">
        <v>0</v>
      </c>
      <c r="G47" s="272">
        <v>0</v>
      </c>
      <c r="H47" s="272">
        <f t="shared" si="8"/>
        <v>0</v>
      </c>
      <c r="I47" s="272">
        <v>0</v>
      </c>
      <c r="J47" s="272">
        <f t="shared" si="9"/>
        <v>0</v>
      </c>
      <c r="K47" s="273">
        <v>0</v>
      </c>
      <c r="L47" s="273">
        <v>0</v>
      </c>
      <c r="M47" s="273">
        <f t="shared" si="10"/>
        <v>0</v>
      </c>
      <c r="N47" s="273">
        <v>0</v>
      </c>
    </row>
    <row r="48" spans="1:15">
      <c r="A48" s="88"/>
      <c r="B48" s="206"/>
      <c r="C48" s="206" t="s">
        <v>1</v>
      </c>
      <c r="D48" s="211" t="s">
        <v>1</v>
      </c>
      <c r="E48" s="205">
        <v>3</v>
      </c>
      <c r="F48" s="272">
        <v>0</v>
      </c>
      <c r="G48" s="272">
        <v>0</v>
      </c>
      <c r="H48" s="272">
        <f t="shared" si="8"/>
        <v>0</v>
      </c>
      <c r="I48" s="272">
        <v>0</v>
      </c>
      <c r="J48" s="272">
        <f t="shared" si="9"/>
        <v>0</v>
      </c>
      <c r="K48" s="273">
        <v>0</v>
      </c>
      <c r="L48" s="273">
        <v>0</v>
      </c>
      <c r="M48" s="273">
        <f t="shared" si="10"/>
        <v>0</v>
      </c>
      <c r="N48" s="273">
        <v>0</v>
      </c>
    </row>
    <row r="49" spans="1:14">
      <c r="A49" s="88"/>
      <c r="B49" s="206"/>
      <c r="C49" s="206"/>
      <c r="D49" s="211" t="s">
        <v>3</v>
      </c>
      <c r="E49" s="205">
        <v>2</v>
      </c>
      <c r="F49" s="272">
        <v>0</v>
      </c>
      <c r="G49" s="272">
        <v>0</v>
      </c>
      <c r="H49" s="272">
        <f t="shared" si="8"/>
        <v>0</v>
      </c>
      <c r="I49" s="272">
        <v>0</v>
      </c>
      <c r="J49" s="272">
        <f t="shared" si="9"/>
        <v>0</v>
      </c>
      <c r="K49" s="273">
        <v>0</v>
      </c>
      <c r="L49" s="273">
        <v>0</v>
      </c>
      <c r="M49" s="273">
        <f t="shared" si="10"/>
        <v>0</v>
      </c>
      <c r="N49" s="273">
        <v>0</v>
      </c>
    </row>
    <row r="50" spans="1:14">
      <c r="A50" s="88"/>
      <c r="B50" s="210"/>
      <c r="C50" s="211"/>
      <c r="D50" s="210"/>
      <c r="E50" s="202">
        <v>1</v>
      </c>
      <c r="F50" s="279">
        <v>0</v>
      </c>
      <c r="G50" s="279">
        <v>0</v>
      </c>
      <c r="H50" s="279">
        <f t="shared" si="8"/>
        <v>0</v>
      </c>
      <c r="I50" s="279">
        <v>0</v>
      </c>
      <c r="J50" s="279">
        <f t="shared" si="9"/>
        <v>0</v>
      </c>
      <c r="K50" s="280">
        <v>0</v>
      </c>
      <c r="L50" s="280">
        <v>0</v>
      </c>
      <c r="M50" s="280">
        <f t="shared" si="10"/>
        <v>0</v>
      </c>
      <c r="N50" s="280">
        <v>0</v>
      </c>
    </row>
    <row r="51" spans="1:14" ht="12.75" customHeight="1">
      <c r="B51" s="546" t="s">
        <v>20</v>
      </c>
      <c r="C51" s="546"/>
      <c r="D51" s="546"/>
      <c r="E51" s="546"/>
      <c r="F51" s="272">
        <f t="shared" ref="F51:N51" si="11">SUM(F38:F50)</f>
        <v>1</v>
      </c>
      <c r="G51" s="272">
        <f t="shared" si="11"/>
        <v>0</v>
      </c>
      <c r="H51" s="272">
        <f t="shared" si="11"/>
        <v>1</v>
      </c>
      <c r="I51" s="272">
        <f t="shared" si="11"/>
        <v>0</v>
      </c>
      <c r="J51" s="272">
        <f t="shared" si="11"/>
        <v>1</v>
      </c>
      <c r="K51" s="272">
        <f t="shared" si="11"/>
        <v>0</v>
      </c>
      <c r="L51" s="272">
        <f t="shared" si="11"/>
        <v>0</v>
      </c>
      <c r="M51" s="272">
        <f t="shared" si="11"/>
        <v>0</v>
      </c>
      <c r="N51" s="272">
        <f t="shared" si="11"/>
        <v>0</v>
      </c>
    </row>
    <row r="52" spans="1:14">
      <c r="B52" s="546" t="s">
        <v>37</v>
      </c>
      <c r="C52" s="546"/>
      <c r="D52" s="546"/>
      <c r="E52" s="546"/>
      <c r="F52" s="272"/>
      <c r="G52" s="272"/>
      <c r="H52" s="272"/>
      <c r="I52" s="272"/>
      <c r="J52" s="272"/>
      <c r="K52" s="272"/>
      <c r="L52" s="272"/>
      <c r="M52" s="272">
        <f>SUM(K52:L52)</f>
        <v>0</v>
      </c>
      <c r="N52" s="272"/>
    </row>
    <row r="53" spans="1:14" ht="12.75" customHeight="1">
      <c r="B53" s="544" t="s">
        <v>40</v>
      </c>
      <c r="C53" s="544"/>
      <c r="D53" s="544"/>
      <c r="E53" s="544"/>
      <c r="F53" s="281">
        <f t="shared" ref="F53:N53" si="12">+F23+F37+F51+F52</f>
        <v>536</v>
      </c>
      <c r="G53" s="281">
        <f t="shared" si="12"/>
        <v>127</v>
      </c>
      <c r="H53" s="281">
        <f t="shared" si="12"/>
        <v>663</v>
      </c>
      <c r="I53" s="281">
        <f t="shared" si="12"/>
        <v>12</v>
      </c>
      <c r="J53" s="281">
        <f t="shared" si="12"/>
        <v>675</v>
      </c>
      <c r="K53" s="281">
        <f t="shared" si="12"/>
        <v>98</v>
      </c>
      <c r="L53" s="281">
        <f t="shared" si="12"/>
        <v>38</v>
      </c>
      <c r="M53" s="281">
        <f t="shared" si="12"/>
        <v>136</v>
      </c>
      <c r="N53" s="281">
        <f t="shared" si="12"/>
        <v>41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1 H52:L52 N52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48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53">
        <v>15123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2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72" t="s">
        <v>41</v>
      </c>
      <c r="C7" s="472"/>
      <c r="D7" s="472"/>
      <c r="E7" s="472"/>
      <c r="F7" s="472" t="s">
        <v>35</v>
      </c>
      <c r="G7" s="472"/>
      <c r="H7" s="472"/>
      <c r="I7" s="472"/>
      <c r="J7" s="472"/>
      <c r="K7" s="472" t="s">
        <v>28</v>
      </c>
      <c r="L7" s="472"/>
      <c r="M7" s="472"/>
      <c r="N7" s="472"/>
    </row>
    <row r="8" spans="1:14" ht="12.75" customHeight="1">
      <c r="B8" s="472"/>
      <c r="C8" s="472"/>
      <c r="D8" s="472"/>
      <c r="E8" s="472"/>
      <c r="F8" s="472" t="s">
        <v>13</v>
      </c>
      <c r="G8" s="472"/>
      <c r="H8" s="472"/>
      <c r="I8" s="472" t="s">
        <v>14</v>
      </c>
      <c r="J8" s="472" t="s">
        <v>15</v>
      </c>
      <c r="K8" s="472" t="s">
        <v>30</v>
      </c>
      <c r="L8" s="472" t="s">
        <v>31</v>
      </c>
      <c r="M8" s="472" t="s">
        <v>15</v>
      </c>
      <c r="N8" s="472" t="s">
        <v>29</v>
      </c>
    </row>
    <row r="9" spans="1:14" ht="24">
      <c r="B9" s="472"/>
      <c r="C9" s="472"/>
      <c r="D9" s="472"/>
      <c r="E9" s="472"/>
      <c r="F9" s="111" t="s">
        <v>16</v>
      </c>
      <c r="G9" s="111" t="s">
        <v>17</v>
      </c>
      <c r="H9" s="111" t="s">
        <v>23</v>
      </c>
      <c r="I9" s="472"/>
      <c r="J9" s="472"/>
      <c r="K9" s="472"/>
      <c r="L9" s="472"/>
      <c r="M9" s="472"/>
      <c r="N9" s="472"/>
    </row>
    <row r="10" spans="1:14">
      <c r="A10" s="3"/>
      <c r="B10" s="43"/>
      <c r="C10" s="44"/>
      <c r="D10" s="45"/>
      <c r="E10" s="112">
        <v>13</v>
      </c>
      <c r="F10" s="258">
        <v>66</v>
      </c>
      <c r="G10" s="258">
        <v>0</v>
      </c>
      <c r="H10" s="258">
        <f>F10+G10</f>
        <v>66</v>
      </c>
      <c r="I10" s="258">
        <v>0</v>
      </c>
      <c r="J10" s="258">
        <f>H10+I10</f>
        <v>66</v>
      </c>
      <c r="K10" s="259">
        <v>9</v>
      </c>
      <c r="L10" s="259">
        <v>0</v>
      </c>
      <c r="M10" s="260">
        <f>K10+L10</f>
        <v>9</v>
      </c>
      <c r="N10" s="259">
        <v>0</v>
      </c>
    </row>
    <row r="11" spans="1:14">
      <c r="A11" s="3"/>
      <c r="B11" s="46" t="s">
        <v>1</v>
      </c>
      <c r="C11" s="47" t="s">
        <v>0</v>
      </c>
      <c r="D11" s="45"/>
      <c r="E11" s="112">
        <v>12</v>
      </c>
      <c r="F11" s="258">
        <v>0</v>
      </c>
      <c r="G11" s="258">
        <v>0</v>
      </c>
      <c r="H11" s="258">
        <f t="shared" ref="H11:H22" si="0">F11+G11</f>
        <v>0</v>
      </c>
      <c r="I11" s="258">
        <v>0</v>
      </c>
      <c r="J11" s="258">
        <f t="shared" ref="J11:J50" si="1">H11+I11</f>
        <v>0</v>
      </c>
      <c r="K11" s="259">
        <v>0</v>
      </c>
      <c r="L11" s="259">
        <v>0</v>
      </c>
      <c r="M11" s="260">
        <f t="shared" ref="M11:M22" si="2">K11+L11</f>
        <v>0</v>
      </c>
      <c r="N11" s="259">
        <v>0</v>
      </c>
    </row>
    <row r="12" spans="1:14">
      <c r="A12" s="3"/>
      <c r="B12" s="46" t="s">
        <v>2</v>
      </c>
      <c r="C12" s="48"/>
      <c r="D12" s="49" t="s">
        <v>6</v>
      </c>
      <c r="E12" s="112">
        <v>11</v>
      </c>
      <c r="F12" s="258">
        <v>11</v>
      </c>
      <c r="G12" s="258">
        <v>0</v>
      </c>
      <c r="H12" s="258">
        <f t="shared" si="0"/>
        <v>11</v>
      </c>
      <c r="I12" s="258">
        <v>0</v>
      </c>
      <c r="J12" s="258">
        <f t="shared" si="1"/>
        <v>11</v>
      </c>
      <c r="K12" s="259">
        <v>0</v>
      </c>
      <c r="L12" s="259">
        <v>0</v>
      </c>
      <c r="M12" s="260">
        <f t="shared" si="2"/>
        <v>0</v>
      </c>
      <c r="N12" s="259">
        <v>0</v>
      </c>
    </row>
    <row r="13" spans="1:14">
      <c r="A13" s="3"/>
      <c r="B13" s="46" t="s">
        <v>1</v>
      </c>
      <c r="C13" s="47"/>
      <c r="D13" s="49" t="s">
        <v>10</v>
      </c>
      <c r="E13" s="112">
        <v>10</v>
      </c>
      <c r="F13" s="258">
        <v>14</v>
      </c>
      <c r="G13" s="258">
        <v>0</v>
      </c>
      <c r="H13" s="258">
        <f t="shared" si="0"/>
        <v>14</v>
      </c>
      <c r="I13" s="258">
        <v>0</v>
      </c>
      <c r="J13" s="258">
        <f t="shared" si="1"/>
        <v>14</v>
      </c>
      <c r="K13" s="259">
        <v>0</v>
      </c>
      <c r="L13" s="259">
        <v>0</v>
      </c>
      <c r="M13" s="260">
        <f t="shared" si="2"/>
        <v>0</v>
      </c>
      <c r="N13" s="259">
        <v>0</v>
      </c>
    </row>
    <row r="14" spans="1:14">
      <c r="A14" s="3"/>
      <c r="B14" s="46" t="s">
        <v>3</v>
      </c>
      <c r="C14" s="47"/>
      <c r="D14" s="49" t="s">
        <v>25</v>
      </c>
      <c r="E14" s="112">
        <v>9</v>
      </c>
      <c r="F14" s="258">
        <v>2</v>
      </c>
      <c r="G14" s="258">
        <v>0</v>
      </c>
      <c r="H14" s="258">
        <f t="shared" si="0"/>
        <v>2</v>
      </c>
      <c r="I14" s="258">
        <v>0</v>
      </c>
      <c r="J14" s="258">
        <f t="shared" si="1"/>
        <v>2</v>
      </c>
      <c r="K14" s="259">
        <v>0</v>
      </c>
      <c r="L14" s="259">
        <v>0</v>
      </c>
      <c r="M14" s="260">
        <f t="shared" si="2"/>
        <v>0</v>
      </c>
      <c r="N14" s="259">
        <v>0</v>
      </c>
    </row>
    <row r="15" spans="1:14">
      <c r="A15" s="3"/>
      <c r="B15" s="46" t="s">
        <v>4</v>
      </c>
      <c r="C15" s="47" t="s">
        <v>5</v>
      </c>
      <c r="D15" s="49" t="s">
        <v>22</v>
      </c>
      <c r="E15" s="112">
        <v>8</v>
      </c>
      <c r="F15" s="258">
        <v>2</v>
      </c>
      <c r="G15" s="258">
        <v>0</v>
      </c>
      <c r="H15" s="258">
        <f t="shared" si="0"/>
        <v>2</v>
      </c>
      <c r="I15" s="258">
        <v>0</v>
      </c>
      <c r="J15" s="258">
        <f t="shared" si="1"/>
        <v>2</v>
      </c>
      <c r="K15" s="259">
        <v>0</v>
      </c>
      <c r="L15" s="259">
        <v>0</v>
      </c>
      <c r="M15" s="260">
        <f t="shared" si="2"/>
        <v>0</v>
      </c>
      <c r="N15" s="259">
        <v>0</v>
      </c>
    </row>
    <row r="16" spans="1:14">
      <c r="A16" s="3"/>
      <c r="B16" s="46" t="s">
        <v>6</v>
      </c>
      <c r="C16" s="47"/>
      <c r="D16" s="49" t="s">
        <v>12</v>
      </c>
      <c r="E16" s="112">
        <v>7</v>
      </c>
      <c r="F16" s="258">
        <v>1</v>
      </c>
      <c r="G16" s="258">
        <v>0</v>
      </c>
      <c r="H16" s="258">
        <f t="shared" si="0"/>
        <v>1</v>
      </c>
      <c r="I16" s="258">
        <v>0</v>
      </c>
      <c r="J16" s="258">
        <f t="shared" si="1"/>
        <v>1</v>
      </c>
      <c r="K16" s="259">
        <v>0</v>
      </c>
      <c r="L16" s="259">
        <v>0</v>
      </c>
      <c r="M16" s="260">
        <f t="shared" si="2"/>
        <v>0</v>
      </c>
      <c r="N16" s="259">
        <v>0</v>
      </c>
    </row>
    <row r="17" spans="1:14">
      <c r="A17" s="3"/>
      <c r="B17" s="46" t="s">
        <v>7</v>
      </c>
      <c r="C17" s="48"/>
      <c r="D17" s="49" t="s">
        <v>4</v>
      </c>
      <c r="E17" s="112">
        <v>6</v>
      </c>
      <c r="F17" s="258">
        <v>2</v>
      </c>
      <c r="G17" s="258">
        <v>0</v>
      </c>
      <c r="H17" s="258">
        <f t="shared" si="0"/>
        <v>2</v>
      </c>
      <c r="I17" s="258">
        <v>0</v>
      </c>
      <c r="J17" s="258">
        <f t="shared" si="1"/>
        <v>2</v>
      </c>
      <c r="K17" s="259">
        <v>0</v>
      </c>
      <c r="L17" s="259">
        <v>0</v>
      </c>
      <c r="M17" s="260">
        <f t="shared" si="2"/>
        <v>0</v>
      </c>
      <c r="N17" s="259">
        <v>0</v>
      </c>
    </row>
    <row r="18" spans="1:14">
      <c r="A18" s="3"/>
      <c r="B18" s="46" t="s">
        <v>1</v>
      </c>
      <c r="C18" s="47"/>
      <c r="D18" s="49" t="s">
        <v>9</v>
      </c>
      <c r="E18" s="112">
        <v>5</v>
      </c>
      <c r="F18" s="258">
        <v>5</v>
      </c>
      <c r="G18" s="258">
        <v>0</v>
      </c>
      <c r="H18" s="258">
        <f t="shared" si="0"/>
        <v>5</v>
      </c>
      <c r="I18" s="258">
        <v>0</v>
      </c>
      <c r="J18" s="258">
        <f t="shared" si="1"/>
        <v>5</v>
      </c>
      <c r="K18" s="259">
        <v>0</v>
      </c>
      <c r="L18" s="259">
        <v>0</v>
      </c>
      <c r="M18" s="260">
        <f t="shared" si="2"/>
        <v>0</v>
      </c>
      <c r="N18" s="259">
        <v>0</v>
      </c>
    </row>
    <row r="19" spans="1:14">
      <c r="A19" s="3"/>
      <c r="B19" s="46"/>
      <c r="C19" s="47"/>
      <c r="D19" s="49" t="s">
        <v>12</v>
      </c>
      <c r="E19" s="112">
        <v>4</v>
      </c>
      <c r="F19" s="258">
        <v>0</v>
      </c>
      <c r="G19" s="258">
        <v>0</v>
      </c>
      <c r="H19" s="258">
        <f t="shared" si="0"/>
        <v>0</v>
      </c>
      <c r="I19" s="258">
        <v>0</v>
      </c>
      <c r="J19" s="258">
        <f t="shared" si="1"/>
        <v>0</v>
      </c>
      <c r="K19" s="259">
        <v>0</v>
      </c>
      <c r="L19" s="259">
        <v>0</v>
      </c>
      <c r="M19" s="260">
        <f t="shared" si="2"/>
        <v>0</v>
      </c>
      <c r="N19" s="259">
        <v>0</v>
      </c>
    </row>
    <row r="20" spans="1:14">
      <c r="A20" s="3"/>
      <c r="B20" s="46"/>
      <c r="C20" s="47" t="s">
        <v>1</v>
      </c>
      <c r="D20" s="45"/>
      <c r="E20" s="112">
        <v>3</v>
      </c>
      <c r="F20" s="258">
        <v>0</v>
      </c>
      <c r="G20" s="258">
        <v>4</v>
      </c>
      <c r="H20" s="258">
        <f t="shared" si="0"/>
        <v>4</v>
      </c>
      <c r="I20" s="258">
        <v>0</v>
      </c>
      <c r="J20" s="258">
        <f t="shared" si="1"/>
        <v>4</v>
      </c>
      <c r="K20" s="259">
        <v>0</v>
      </c>
      <c r="L20" s="259">
        <v>0</v>
      </c>
      <c r="M20" s="260">
        <f t="shared" si="2"/>
        <v>0</v>
      </c>
      <c r="N20" s="259">
        <v>0</v>
      </c>
    </row>
    <row r="21" spans="1:14">
      <c r="A21" s="3"/>
      <c r="B21" s="46"/>
      <c r="C21" s="47"/>
      <c r="D21" s="45"/>
      <c r="E21" s="112">
        <v>2</v>
      </c>
      <c r="F21" s="258">
        <v>0</v>
      </c>
      <c r="G21" s="258">
        <v>15</v>
      </c>
      <c r="H21" s="258">
        <f t="shared" si="0"/>
        <v>15</v>
      </c>
      <c r="I21" s="258">
        <v>0</v>
      </c>
      <c r="J21" s="258">
        <f t="shared" si="1"/>
        <v>15</v>
      </c>
      <c r="K21" s="259">
        <v>0</v>
      </c>
      <c r="L21" s="259">
        <v>0</v>
      </c>
      <c r="M21" s="260">
        <f t="shared" si="2"/>
        <v>0</v>
      </c>
      <c r="N21" s="259">
        <v>0</v>
      </c>
    </row>
    <row r="22" spans="1:14">
      <c r="A22" s="3"/>
      <c r="B22" s="50"/>
      <c r="C22" s="48"/>
      <c r="D22" s="45"/>
      <c r="E22" s="43">
        <v>1</v>
      </c>
      <c r="F22" s="258">
        <v>0</v>
      </c>
      <c r="G22" s="258">
        <v>1</v>
      </c>
      <c r="H22" s="258">
        <f t="shared" si="0"/>
        <v>1</v>
      </c>
      <c r="I22" s="258">
        <v>1</v>
      </c>
      <c r="J22" s="258">
        <f t="shared" si="1"/>
        <v>2</v>
      </c>
      <c r="K22" s="259">
        <v>0</v>
      </c>
      <c r="L22" s="259">
        <v>0</v>
      </c>
      <c r="M22" s="260">
        <f t="shared" si="2"/>
        <v>0</v>
      </c>
      <c r="N22" s="259">
        <v>0</v>
      </c>
    </row>
    <row r="23" spans="1:14" ht="12.75" customHeight="1">
      <c r="A23" s="3"/>
      <c r="B23" s="473" t="s">
        <v>18</v>
      </c>
      <c r="C23" s="474"/>
      <c r="D23" s="474"/>
      <c r="E23" s="475"/>
      <c r="F23" s="269">
        <f t="shared" ref="F23:N23" si="3">SUM(F10:F22)</f>
        <v>103</v>
      </c>
      <c r="G23" s="269">
        <f t="shared" si="3"/>
        <v>20</v>
      </c>
      <c r="H23" s="270">
        <f t="shared" si="3"/>
        <v>123</v>
      </c>
      <c r="I23" s="269">
        <f t="shared" si="3"/>
        <v>1</v>
      </c>
      <c r="J23" s="270">
        <f t="shared" si="3"/>
        <v>124</v>
      </c>
      <c r="K23" s="271">
        <f t="shared" si="3"/>
        <v>9</v>
      </c>
      <c r="L23" s="271">
        <f t="shared" si="3"/>
        <v>0</v>
      </c>
      <c r="M23" s="269">
        <f t="shared" si="3"/>
        <v>9</v>
      </c>
      <c r="N23" s="269">
        <f t="shared" si="3"/>
        <v>0</v>
      </c>
    </row>
    <row r="24" spans="1:14">
      <c r="A24" s="3"/>
      <c r="B24" s="46"/>
      <c r="C24" s="46"/>
      <c r="D24" s="51"/>
      <c r="E24" s="50">
        <v>13</v>
      </c>
      <c r="F24" s="258">
        <v>149</v>
      </c>
      <c r="G24" s="258">
        <v>0</v>
      </c>
      <c r="H24" s="258">
        <f>F24+G24</f>
        <v>149</v>
      </c>
      <c r="I24" s="258">
        <v>0</v>
      </c>
      <c r="J24" s="258">
        <f t="shared" si="1"/>
        <v>149</v>
      </c>
      <c r="K24" s="259">
        <v>5</v>
      </c>
      <c r="L24" s="259">
        <v>2</v>
      </c>
      <c r="M24" s="259">
        <f>K24+L24</f>
        <v>7</v>
      </c>
      <c r="N24" s="259">
        <v>2</v>
      </c>
    </row>
    <row r="25" spans="1:14">
      <c r="A25" s="3"/>
      <c r="B25" s="46"/>
      <c r="C25" s="46" t="s">
        <v>0</v>
      </c>
      <c r="D25" s="51"/>
      <c r="E25" s="112">
        <v>12</v>
      </c>
      <c r="F25" s="258">
        <v>0</v>
      </c>
      <c r="G25" s="258">
        <v>0</v>
      </c>
      <c r="H25" s="258">
        <f t="shared" ref="H25:H50" si="4">F25+G25</f>
        <v>0</v>
      </c>
      <c r="I25" s="258">
        <v>0</v>
      </c>
      <c r="J25" s="258">
        <f t="shared" si="1"/>
        <v>0</v>
      </c>
      <c r="K25" s="259">
        <v>0</v>
      </c>
      <c r="L25" s="259">
        <v>0</v>
      </c>
      <c r="M25" s="259">
        <f t="shared" ref="M25:M36" si="5">K25+L25</f>
        <v>0</v>
      </c>
      <c r="N25" s="259">
        <v>0</v>
      </c>
    </row>
    <row r="26" spans="1:14">
      <c r="A26" s="3"/>
      <c r="B26" s="46" t="s">
        <v>7</v>
      </c>
      <c r="C26" s="50"/>
      <c r="D26" s="51"/>
      <c r="E26" s="112">
        <v>11</v>
      </c>
      <c r="F26" s="258">
        <v>15</v>
      </c>
      <c r="G26" s="258">
        <v>0</v>
      </c>
      <c r="H26" s="258">
        <f t="shared" si="4"/>
        <v>15</v>
      </c>
      <c r="I26" s="258">
        <v>0</v>
      </c>
      <c r="J26" s="258">
        <f t="shared" si="1"/>
        <v>15</v>
      </c>
      <c r="K26" s="259">
        <v>0</v>
      </c>
      <c r="L26" s="259">
        <v>0</v>
      </c>
      <c r="M26" s="259">
        <f t="shared" si="5"/>
        <v>0</v>
      </c>
      <c r="N26" s="259">
        <v>0</v>
      </c>
    </row>
    <row r="27" spans="1:14">
      <c r="A27" s="3"/>
      <c r="B27" s="46" t="s">
        <v>8</v>
      </c>
      <c r="C27" s="46"/>
      <c r="D27" s="51" t="s">
        <v>26</v>
      </c>
      <c r="E27" s="112">
        <v>10</v>
      </c>
      <c r="F27" s="258">
        <v>28</v>
      </c>
      <c r="G27" s="258">
        <v>0</v>
      </c>
      <c r="H27" s="258">
        <f t="shared" si="4"/>
        <v>28</v>
      </c>
      <c r="I27" s="258">
        <v>0</v>
      </c>
      <c r="J27" s="258">
        <f t="shared" si="1"/>
        <v>28</v>
      </c>
      <c r="K27" s="259">
        <v>0</v>
      </c>
      <c r="L27" s="259">
        <v>0</v>
      </c>
      <c r="M27" s="259">
        <f t="shared" si="5"/>
        <v>0</v>
      </c>
      <c r="N27" s="259">
        <v>0</v>
      </c>
    </row>
    <row r="28" spans="1:14">
      <c r="A28" s="3"/>
      <c r="B28" s="46" t="s">
        <v>0</v>
      </c>
      <c r="C28" s="46"/>
      <c r="D28" s="51" t="s">
        <v>8</v>
      </c>
      <c r="E28" s="112">
        <v>9</v>
      </c>
      <c r="F28" s="258">
        <v>5</v>
      </c>
      <c r="G28" s="258">
        <v>0</v>
      </c>
      <c r="H28" s="258">
        <f t="shared" si="4"/>
        <v>5</v>
      </c>
      <c r="I28" s="258">
        <v>0</v>
      </c>
      <c r="J28" s="258">
        <f t="shared" si="1"/>
        <v>5</v>
      </c>
      <c r="K28" s="259">
        <v>0</v>
      </c>
      <c r="L28" s="259">
        <v>0</v>
      </c>
      <c r="M28" s="259">
        <f t="shared" si="5"/>
        <v>0</v>
      </c>
      <c r="N28" s="259">
        <v>0</v>
      </c>
    </row>
    <row r="29" spans="1:14">
      <c r="A29" s="3"/>
      <c r="B29" s="46" t="s">
        <v>2</v>
      </c>
      <c r="C29" s="46" t="s">
        <v>5</v>
      </c>
      <c r="D29" s="51" t="s">
        <v>27</v>
      </c>
      <c r="E29" s="112">
        <v>8</v>
      </c>
      <c r="F29" s="258">
        <v>3</v>
      </c>
      <c r="G29" s="258">
        <v>0</v>
      </c>
      <c r="H29" s="258">
        <f t="shared" si="4"/>
        <v>3</v>
      </c>
      <c r="I29" s="258">
        <v>0</v>
      </c>
      <c r="J29" s="258">
        <f t="shared" si="1"/>
        <v>3</v>
      </c>
      <c r="K29" s="259">
        <v>0</v>
      </c>
      <c r="L29" s="259">
        <v>0</v>
      </c>
      <c r="M29" s="259">
        <f t="shared" si="5"/>
        <v>0</v>
      </c>
      <c r="N29" s="259">
        <v>0</v>
      </c>
    </row>
    <row r="30" spans="1:14">
      <c r="A30" s="3"/>
      <c r="B30" s="46" t="s">
        <v>4</v>
      </c>
      <c r="C30" s="46"/>
      <c r="D30" s="51" t="s">
        <v>4</v>
      </c>
      <c r="E30" s="112">
        <v>7</v>
      </c>
      <c r="F30" s="258">
        <v>1</v>
      </c>
      <c r="G30" s="258">
        <v>0</v>
      </c>
      <c r="H30" s="258">
        <f t="shared" si="4"/>
        <v>1</v>
      </c>
      <c r="I30" s="258">
        <v>0</v>
      </c>
      <c r="J30" s="258">
        <f t="shared" si="1"/>
        <v>1</v>
      </c>
      <c r="K30" s="259">
        <v>0</v>
      </c>
      <c r="L30" s="259">
        <v>1</v>
      </c>
      <c r="M30" s="259">
        <f t="shared" si="5"/>
        <v>1</v>
      </c>
      <c r="N30" s="259">
        <v>1</v>
      </c>
    </row>
    <row r="31" spans="1:14">
      <c r="A31" s="3"/>
      <c r="B31" s="46" t="s">
        <v>0</v>
      </c>
      <c r="C31" s="46"/>
      <c r="D31" s="51" t="s">
        <v>9</v>
      </c>
      <c r="E31" s="112">
        <v>6</v>
      </c>
      <c r="F31" s="258">
        <v>0</v>
      </c>
      <c r="G31" s="258">
        <v>0</v>
      </c>
      <c r="H31" s="258">
        <f t="shared" si="4"/>
        <v>0</v>
      </c>
      <c r="I31" s="258">
        <v>0</v>
      </c>
      <c r="J31" s="258">
        <f t="shared" si="1"/>
        <v>0</v>
      </c>
      <c r="K31" s="259">
        <v>0</v>
      </c>
      <c r="L31" s="259">
        <v>0</v>
      </c>
      <c r="M31" s="259">
        <f t="shared" si="5"/>
        <v>0</v>
      </c>
      <c r="N31" s="259">
        <v>0</v>
      </c>
    </row>
    <row r="32" spans="1:14">
      <c r="A32" s="3"/>
      <c r="B32" s="46" t="s">
        <v>9</v>
      </c>
      <c r="C32" s="43"/>
      <c r="D32" s="51"/>
      <c r="E32" s="112">
        <v>5</v>
      </c>
      <c r="F32" s="258">
        <v>3</v>
      </c>
      <c r="G32" s="258">
        <v>0</v>
      </c>
      <c r="H32" s="258">
        <f t="shared" si="4"/>
        <v>3</v>
      </c>
      <c r="I32" s="258">
        <v>0</v>
      </c>
      <c r="J32" s="258">
        <f t="shared" si="1"/>
        <v>3</v>
      </c>
      <c r="K32" s="259">
        <v>0</v>
      </c>
      <c r="L32" s="259">
        <v>0</v>
      </c>
      <c r="M32" s="259">
        <f t="shared" si="5"/>
        <v>0</v>
      </c>
      <c r="N32" s="259">
        <v>0</v>
      </c>
    </row>
    <row r="33" spans="1:14">
      <c r="A33" s="3"/>
      <c r="B33" s="46"/>
      <c r="C33" s="46"/>
      <c r="D33" s="51"/>
      <c r="E33" s="112">
        <v>4</v>
      </c>
      <c r="F33" s="258">
        <v>3</v>
      </c>
      <c r="G33" s="258">
        <v>0</v>
      </c>
      <c r="H33" s="258">
        <f t="shared" si="4"/>
        <v>3</v>
      </c>
      <c r="I33" s="258">
        <v>0</v>
      </c>
      <c r="J33" s="258">
        <f t="shared" si="1"/>
        <v>3</v>
      </c>
      <c r="K33" s="259">
        <v>0</v>
      </c>
      <c r="L33" s="259">
        <v>0</v>
      </c>
      <c r="M33" s="259">
        <f t="shared" si="5"/>
        <v>0</v>
      </c>
      <c r="N33" s="259">
        <v>0</v>
      </c>
    </row>
    <row r="34" spans="1:14">
      <c r="A34" s="3"/>
      <c r="B34" s="46"/>
      <c r="C34" s="46" t="s">
        <v>1</v>
      </c>
      <c r="D34" s="51"/>
      <c r="E34" s="112">
        <v>3</v>
      </c>
      <c r="F34" s="258">
        <v>0</v>
      </c>
      <c r="G34" s="258">
        <v>3</v>
      </c>
      <c r="H34" s="258">
        <f t="shared" si="4"/>
        <v>3</v>
      </c>
      <c r="I34" s="258">
        <v>0</v>
      </c>
      <c r="J34" s="258">
        <f t="shared" si="1"/>
        <v>3</v>
      </c>
      <c r="K34" s="259">
        <v>0</v>
      </c>
      <c r="L34" s="259">
        <v>0</v>
      </c>
      <c r="M34" s="259">
        <f t="shared" si="5"/>
        <v>0</v>
      </c>
      <c r="N34" s="259">
        <v>0</v>
      </c>
    </row>
    <row r="35" spans="1:14">
      <c r="A35" s="3"/>
      <c r="B35" s="46"/>
      <c r="C35" s="46"/>
      <c r="D35" s="51"/>
      <c r="E35" s="112">
        <v>2</v>
      </c>
      <c r="F35" s="258">
        <v>0</v>
      </c>
      <c r="G35" s="258">
        <v>4</v>
      </c>
      <c r="H35" s="258">
        <f t="shared" si="4"/>
        <v>4</v>
      </c>
      <c r="I35" s="258">
        <v>0</v>
      </c>
      <c r="J35" s="258">
        <f t="shared" si="1"/>
        <v>4</v>
      </c>
      <c r="K35" s="259">
        <v>0</v>
      </c>
      <c r="L35" s="259">
        <v>0</v>
      </c>
      <c r="M35" s="259">
        <f t="shared" si="5"/>
        <v>0</v>
      </c>
      <c r="N35" s="259">
        <v>0</v>
      </c>
    </row>
    <row r="36" spans="1:14">
      <c r="A36" s="3"/>
      <c r="B36" s="50"/>
      <c r="C36" s="50"/>
      <c r="D36" s="51"/>
      <c r="E36" s="43">
        <v>1</v>
      </c>
      <c r="F36" s="258">
        <v>0</v>
      </c>
      <c r="G36" s="258">
        <v>3</v>
      </c>
      <c r="H36" s="258">
        <f t="shared" si="4"/>
        <v>3</v>
      </c>
      <c r="I36" s="258">
        <v>1</v>
      </c>
      <c r="J36" s="258">
        <f t="shared" si="1"/>
        <v>4</v>
      </c>
      <c r="K36" s="259">
        <v>0</v>
      </c>
      <c r="L36" s="259">
        <v>0</v>
      </c>
      <c r="M36" s="259">
        <f t="shared" si="5"/>
        <v>0</v>
      </c>
      <c r="N36" s="259">
        <v>0</v>
      </c>
    </row>
    <row r="37" spans="1:14" ht="12.75" customHeight="1">
      <c r="A37" s="3"/>
      <c r="B37" s="473" t="s">
        <v>19</v>
      </c>
      <c r="C37" s="474"/>
      <c r="D37" s="474"/>
      <c r="E37" s="474"/>
      <c r="F37" s="271">
        <f t="shared" ref="F37:N37" si="6">SUM(F24:F36)</f>
        <v>207</v>
      </c>
      <c r="G37" s="269">
        <f t="shared" si="6"/>
        <v>10</v>
      </c>
      <c r="H37" s="269">
        <f t="shared" si="6"/>
        <v>217</v>
      </c>
      <c r="I37" s="269">
        <f t="shared" si="6"/>
        <v>1</v>
      </c>
      <c r="J37" s="269">
        <f t="shared" si="6"/>
        <v>218</v>
      </c>
      <c r="K37" s="269">
        <f t="shared" si="6"/>
        <v>5</v>
      </c>
      <c r="L37" s="269">
        <f t="shared" si="6"/>
        <v>3</v>
      </c>
      <c r="M37" s="269">
        <f t="shared" si="6"/>
        <v>8</v>
      </c>
      <c r="N37" s="269">
        <f t="shared" si="6"/>
        <v>3</v>
      </c>
    </row>
    <row r="38" spans="1:14">
      <c r="A38" s="3"/>
      <c r="B38" s="43"/>
      <c r="C38" s="43"/>
      <c r="D38" s="52"/>
      <c r="E38" s="112">
        <v>13</v>
      </c>
      <c r="F38" s="258">
        <v>0</v>
      </c>
      <c r="G38" s="258">
        <v>0</v>
      </c>
      <c r="H38" s="258">
        <f t="shared" si="4"/>
        <v>0</v>
      </c>
      <c r="I38" s="258">
        <v>0</v>
      </c>
      <c r="J38" s="258">
        <f t="shared" si="1"/>
        <v>0</v>
      </c>
      <c r="K38" s="259">
        <v>0</v>
      </c>
      <c r="L38" s="259">
        <v>0</v>
      </c>
      <c r="M38" s="259">
        <f>K38+L38</f>
        <v>0</v>
      </c>
      <c r="N38" s="259">
        <v>0</v>
      </c>
    </row>
    <row r="39" spans="1:14">
      <c r="A39" s="3"/>
      <c r="B39" s="46" t="s">
        <v>1</v>
      </c>
      <c r="C39" s="46" t="s">
        <v>0</v>
      </c>
      <c r="D39" s="51" t="s">
        <v>21</v>
      </c>
      <c r="E39" s="112">
        <v>12</v>
      </c>
      <c r="F39" s="258">
        <v>0</v>
      </c>
      <c r="G39" s="258">
        <v>0</v>
      </c>
      <c r="H39" s="258">
        <f t="shared" si="4"/>
        <v>0</v>
      </c>
      <c r="I39" s="258">
        <v>0</v>
      </c>
      <c r="J39" s="258">
        <f t="shared" si="1"/>
        <v>0</v>
      </c>
      <c r="K39" s="259">
        <v>0</v>
      </c>
      <c r="L39" s="259">
        <v>0</v>
      </c>
      <c r="M39" s="259">
        <f t="shared" ref="M39:M50" si="7">K39+L39</f>
        <v>0</v>
      </c>
      <c r="N39" s="259">
        <v>0</v>
      </c>
    </row>
    <row r="40" spans="1:14">
      <c r="A40" s="3"/>
      <c r="B40" s="46" t="s">
        <v>10</v>
      </c>
      <c r="C40" s="46"/>
      <c r="D40" s="51" t="s">
        <v>10</v>
      </c>
      <c r="E40" s="112">
        <v>11</v>
      </c>
      <c r="F40" s="258">
        <v>1</v>
      </c>
      <c r="G40" s="258">
        <v>0</v>
      </c>
      <c r="H40" s="258">
        <f t="shared" si="4"/>
        <v>1</v>
      </c>
      <c r="I40" s="258">
        <v>0</v>
      </c>
      <c r="J40" s="258">
        <f t="shared" si="1"/>
        <v>1</v>
      </c>
      <c r="K40" s="259">
        <v>0</v>
      </c>
      <c r="L40" s="259">
        <v>0</v>
      </c>
      <c r="M40" s="259">
        <f t="shared" si="7"/>
        <v>0</v>
      </c>
      <c r="N40" s="259">
        <v>0</v>
      </c>
    </row>
    <row r="41" spans="1:14">
      <c r="A41" s="3"/>
      <c r="B41" s="46" t="s">
        <v>11</v>
      </c>
      <c r="C41" s="43"/>
      <c r="D41" s="51" t="s">
        <v>2</v>
      </c>
      <c r="E41" s="112">
        <v>10</v>
      </c>
      <c r="F41" s="258">
        <v>0</v>
      </c>
      <c r="G41" s="258">
        <v>0</v>
      </c>
      <c r="H41" s="258">
        <f t="shared" si="4"/>
        <v>0</v>
      </c>
      <c r="I41" s="258">
        <v>0</v>
      </c>
      <c r="J41" s="258">
        <f t="shared" si="1"/>
        <v>0</v>
      </c>
      <c r="K41" s="259">
        <v>0</v>
      </c>
      <c r="L41" s="259">
        <v>0</v>
      </c>
      <c r="M41" s="259">
        <f t="shared" si="7"/>
        <v>0</v>
      </c>
      <c r="N41" s="259">
        <v>0</v>
      </c>
    </row>
    <row r="42" spans="1:14">
      <c r="A42" s="3"/>
      <c r="B42" s="46" t="s">
        <v>4</v>
      </c>
      <c r="C42" s="46"/>
      <c r="D42" s="51" t="s">
        <v>27</v>
      </c>
      <c r="E42" s="112">
        <v>9</v>
      </c>
      <c r="F42" s="258">
        <v>0</v>
      </c>
      <c r="G42" s="258">
        <v>0</v>
      </c>
      <c r="H42" s="258">
        <f t="shared" si="4"/>
        <v>0</v>
      </c>
      <c r="I42" s="258">
        <v>0</v>
      </c>
      <c r="J42" s="258">
        <f t="shared" si="1"/>
        <v>0</v>
      </c>
      <c r="K42" s="259">
        <v>0</v>
      </c>
      <c r="L42" s="259">
        <v>0</v>
      </c>
      <c r="M42" s="259">
        <f t="shared" si="7"/>
        <v>0</v>
      </c>
      <c r="N42" s="259">
        <v>0</v>
      </c>
    </row>
    <row r="43" spans="1:14">
      <c r="A43" s="3"/>
      <c r="B43" s="46" t="s">
        <v>3</v>
      </c>
      <c r="C43" s="46" t="s">
        <v>5</v>
      </c>
      <c r="D43" s="51" t="s">
        <v>1</v>
      </c>
      <c r="E43" s="112">
        <v>8</v>
      </c>
      <c r="F43" s="258">
        <v>0</v>
      </c>
      <c r="G43" s="258">
        <v>0</v>
      </c>
      <c r="H43" s="258">
        <f t="shared" si="4"/>
        <v>0</v>
      </c>
      <c r="I43" s="258">
        <v>0</v>
      </c>
      <c r="J43" s="258">
        <f t="shared" si="1"/>
        <v>0</v>
      </c>
      <c r="K43" s="259">
        <v>0</v>
      </c>
      <c r="L43" s="259">
        <v>0</v>
      </c>
      <c r="M43" s="259">
        <f t="shared" si="7"/>
        <v>0</v>
      </c>
      <c r="N43" s="259">
        <v>0</v>
      </c>
    </row>
    <row r="44" spans="1:14">
      <c r="A44" s="3"/>
      <c r="B44" s="46" t="s">
        <v>4</v>
      </c>
      <c r="C44" s="46"/>
      <c r="D44" s="51" t="s">
        <v>26</v>
      </c>
      <c r="E44" s="112">
        <v>7</v>
      </c>
      <c r="F44" s="258">
        <v>0</v>
      </c>
      <c r="G44" s="258">
        <v>0</v>
      </c>
      <c r="H44" s="258">
        <f t="shared" si="4"/>
        <v>0</v>
      </c>
      <c r="I44" s="258">
        <v>0</v>
      </c>
      <c r="J44" s="258">
        <f t="shared" si="1"/>
        <v>0</v>
      </c>
      <c r="K44" s="259">
        <v>0</v>
      </c>
      <c r="L44" s="259">
        <v>0</v>
      </c>
      <c r="M44" s="259">
        <f t="shared" si="7"/>
        <v>0</v>
      </c>
      <c r="N44" s="259">
        <v>0</v>
      </c>
    </row>
    <row r="45" spans="1:14">
      <c r="A45" s="3"/>
      <c r="B45" s="46" t="s">
        <v>1</v>
      </c>
      <c r="C45" s="46"/>
      <c r="D45" s="51" t="s">
        <v>22</v>
      </c>
      <c r="E45" s="112">
        <v>6</v>
      </c>
      <c r="F45" s="258">
        <v>0</v>
      </c>
      <c r="G45" s="258">
        <v>0</v>
      </c>
      <c r="H45" s="258">
        <f t="shared" si="4"/>
        <v>0</v>
      </c>
      <c r="I45" s="258">
        <v>0</v>
      </c>
      <c r="J45" s="258">
        <f t="shared" si="1"/>
        <v>0</v>
      </c>
      <c r="K45" s="259">
        <v>0</v>
      </c>
      <c r="L45" s="259">
        <v>0</v>
      </c>
      <c r="M45" s="259">
        <f t="shared" si="7"/>
        <v>0</v>
      </c>
      <c r="N45" s="259">
        <v>0</v>
      </c>
    </row>
    <row r="46" spans="1:14">
      <c r="A46" s="3"/>
      <c r="B46" s="46" t="s">
        <v>12</v>
      </c>
      <c r="C46" s="43"/>
      <c r="D46" s="51" t="s">
        <v>2</v>
      </c>
      <c r="E46" s="112">
        <v>5</v>
      </c>
      <c r="F46" s="258">
        <v>0</v>
      </c>
      <c r="G46" s="258">
        <v>0</v>
      </c>
      <c r="H46" s="258">
        <f t="shared" si="4"/>
        <v>0</v>
      </c>
      <c r="I46" s="258">
        <v>0</v>
      </c>
      <c r="J46" s="258">
        <f t="shared" si="1"/>
        <v>0</v>
      </c>
      <c r="K46" s="259">
        <v>0</v>
      </c>
      <c r="L46" s="259">
        <v>0</v>
      </c>
      <c r="M46" s="259">
        <f t="shared" si="7"/>
        <v>0</v>
      </c>
      <c r="N46" s="259">
        <v>0</v>
      </c>
    </row>
    <row r="47" spans="1:14">
      <c r="A47" s="3"/>
      <c r="B47" s="46"/>
      <c r="C47" s="46"/>
      <c r="D47" s="51" t="s">
        <v>7</v>
      </c>
      <c r="E47" s="112">
        <v>4</v>
      </c>
      <c r="F47" s="258">
        <v>0</v>
      </c>
      <c r="G47" s="258">
        <v>0</v>
      </c>
      <c r="H47" s="258">
        <f t="shared" si="4"/>
        <v>0</v>
      </c>
      <c r="I47" s="258">
        <v>0</v>
      </c>
      <c r="J47" s="258">
        <f t="shared" si="1"/>
        <v>0</v>
      </c>
      <c r="K47" s="259">
        <v>0</v>
      </c>
      <c r="L47" s="259">
        <v>0</v>
      </c>
      <c r="M47" s="259">
        <f t="shared" si="7"/>
        <v>0</v>
      </c>
      <c r="N47" s="259">
        <v>0</v>
      </c>
    </row>
    <row r="48" spans="1:14">
      <c r="A48" s="3"/>
      <c r="B48" s="46"/>
      <c r="C48" s="46" t="s">
        <v>1</v>
      </c>
      <c r="D48" s="51" t="s">
        <v>1</v>
      </c>
      <c r="E48" s="112">
        <v>3</v>
      </c>
      <c r="F48" s="258">
        <v>0</v>
      </c>
      <c r="G48" s="258">
        <v>0</v>
      </c>
      <c r="H48" s="258">
        <f t="shared" si="4"/>
        <v>0</v>
      </c>
      <c r="I48" s="258">
        <v>0</v>
      </c>
      <c r="J48" s="258">
        <f t="shared" si="1"/>
        <v>0</v>
      </c>
      <c r="K48" s="259">
        <v>0</v>
      </c>
      <c r="L48" s="259">
        <v>0</v>
      </c>
      <c r="M48" s="259">
        <f t="shared" si="7"/>
        <v>0</v>
      </c>
      <c r="N48" s="259">
        <v>0</v>
      </c>
    </row>
    <row r="49" spans="1:14">
      <c r="A49" s="3"/>
      <c r="B49" s="46"/>
      <c r="C49" s="46"/>
      <c r="D49" s="51" t="s">
        <v>3</v>
      </c>
      <c r="E49" s="112">
        <v>2</v>
      </c>
      <c r="F49" s="258">
        <v>0</v>
      </c>
      <c r="G49" s="258">
        <v>0</v>
      </c>
      <c r="H49" s="258">
        <f t="shared" si="4"/>
        <v>0</v>
      </c>
      <c r="I49" s="258">
        <v>0</v>
      </c>
      <c r="J49" s="258">
        <f t="shared" si="1"/>
        <v>0</v>
      </c>
      <c r="K49" s="259">
        <v>0</v>
      </c>
      <c r="L49" s="259">
        <v>0</v>
      </c>
      <c r="M49" s="259">
        <f t="shared" si="7"/>
        <v>0</v>
      </c>
      <c r="N49" s="259">
        <v>0</v>
      </c>
    </row>
    <row r="50" spans="1:14">
      <c r="A50" s="3"/>
      <c r="B50" s="50"/>
      <c r="C50" s="51"/>
      <c r="D50" s="50"/>
      <c r="E50" s="43">
        <v>1</v>
      </c>
      <c r="F50" s="263">
        <v>0</v>
      </c>
      <c r="G50" s="263">
        <v>0</v>
      </c>
      <c r="H50" s="263">
        <f t="shared" si="4"/>
        <v>0</v>
      </c>
      <c r="I50" s="263">
        <v>0</v>
      </c>
      <c r="J50" s="263">
        <f t="shared" si="1"/>
        <v>0</v>
      </c>
      <c r="K50" s="266">
        <v>0</v>
      </c>
      <c r="L50" s="266">
        <v>0</v>
      </c>
      <c r="M50" s="266">
        <f t="shared" si="7"/>
        <v>0</v>
      </c>
      <c r="N50" s="266">
        <v>0</v>
      </c>
    </row>
    <row r="51" spans="1:14" ht="12.75" customHeight="1">
      <c r="B51" s="476" t="s">
        <v>20</v>
      </c>
      <c r="C51" s="476"/>
      <c r="D51" s="476"/>
      <c r="E51" s="476"/>
      <c r="F51" s="269">
        <f t="shared" ref="F51:N51" si="8">SUM(F38:F50)</f>
        <v>1</v>
      </c>
      <c r="G51" s="269">
        <f t="shared" si="8"/>
        <v>0</v>
      </c>
      <c r="H51" s="269">
        <f t="shared" si="8"/>
        <v>1</v>
      </c>
      <c r="I51" s="269">
        <f t="shared" si="8"/>
        <v>0</v>
      </c>
      <c r="J51" s="269">
        <f t="shared" si="8"/>
        <v>1</v>
      </c>
      <c r="K51" s="269">
        <f t="shared" si="8"/>
        <v>0</v>
      </c>
      <c r="L51" s="269">
        <f t="shared" si="8"/>
        <v>0</v>
      </c>
      <c r="M51" s="269">
        <f t="shared" si="8"/>
        <v>0</v>
      </c>
      <c r="N51" s="269">
        <f t="shared" si="8"/>
        <v>0</v>
      </c>
    </row>
    <row r="52" spans="1:14">
      <c r="B52" s="473" t="s">
        <v>37</v>
      </c>
      <c r="C52" s="474"/>
      <c r="D52" s="474"/>
      <c r="E52" s="475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71" t="s">
        <v>40</v>
      </c>
      <c r="C53" s="471"/>
      <c r="D53" s="471"/>
      <c r="E53" s="471"/>
      <c r="F53" s="268">
        <f t="shared" ref="F53:N53" si="9">+F23+F37+F51+F52</f>
        <v>311</v>
      </c>
      <c r="G53" s="268">
        <f t="shared" si="9"/>
        <v>30</v>
      </c>
      <c r="H53" s="268">
        <f t="shared" si="9"/>
        <v>341</v>
      </c>
      <c r="I53" s="268">
        <f t="shared" si="9"/>
        <v>2</v>
      </c>
      <c r="J53" s="268">
        <f t="shared" si="9"/>
        <v>343</v>
      </c>
      <c r="K53" s="268">
        <f t="shared" si="9"/>
        <v>14</v>
      </c>
      <c r="L53" s="268">
        <f t="shared" si="9"/>
        <v>3</v>
      </c>
      <c r="M53" s="268">
        <f t="shared" si="9"/>
        <v>17</v>
      </c>
      <c r="N53" s="268">
        <f t="shared" si="9"/>
        <v>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47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87" t="s">
        <v>32</v>
      </c>
      <c r="C1" s="387"/>
      <c r="D1" s="387"/>
      <c r="E1" s="387"/>
      <c r="F1" s="387"/>
      <c r="G1" s="387"/>
      <c r="H1" s="387"/>
      <c r="I1" s="387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54</v>
      </c>
      <c r="E2" s="6"/>
      <c r="F2" s="6"/>
      <c r="G2" s="6"/>
      <c r="H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106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2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9" t="s">
        <v>16</v>
      </c>
      <c r="G9" s="109" t="s">
        <v>17</v>
      </c>
      <c r="H9" s="109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110">
        <v>13</v>
      </c>
      <c r="F10" s="258">
        <v>73</v>
      </c>
      <c r="G10" s="258">
        <v>0</v>
      </c>
      <c r="H10" s="258">
        <f>F10+G10</f>
        <v>73</v>
      </c>
      <c r="I10" s="258">
        <v>0</v>
      </c>
      <c r="J10" s="258">
        <f>H10+I10</f>
        <v>73</v>
      </c>
      <c r="K10" s="259">
        <v>28</v>
      </c>
      <c r="L10" s="259">
        <v>3</v>
      </c>
      <c r="M10" s="260">
        <f>K10+L10</f>
        <v>31</v>
      </c>
      <c r="N10" s="385">
        <v>3</v>
      </c>
    </row>
    <row r="11" spans="1:14">
      <c r="A11" s="3"/>
      <c r="B11" s="15" t="s">
        <v>1</v>
      </c>
      <c r="C11" s="16" t="s">
        <v>0</v>
      </c>
      <c r="D11" s="11"/>
      <c r="E11" s="110">
        <v>12</v>
      </c>
      <c r="F11" s="258">
        <v>2</v>
      </c>
      <c r="G11" s="258">
        <v>0</v>
      </c>
      <c r="H11" s="258">
        <f t="shared" ref="H11:H22" si="0">F11+G11</f>
        <v>2</v>
      </c>
      <c r="I11" s="258">
        <v>0</v>
      </c>
      <c r="J11" s="258">
        <f t="shared" ref="J11:J49" si="1">H11+I11</f>
        <v>2</v>
      </c>
      <c r="K11" s="259">
        <v>0</v>
      </c>
      <c r="L11" s="259">
        <v>0</v>
      </c>
      <c r="M11" s="260">
        <f t="shared" ref="M11:M22" si="2">K11+L11</f>
        <v>0</v>
      </c>
      <c r="N11" s="385">
        <v>0</v>
      </c>
    </row>
    <row r="12" spans="1:14">
      <c r="A12" s="3"/>
      <c r="B12" s="15" t="s">
        <v>2</v>
      </c>
      <c r="C12" s="17"/>
      <c r="D12" s="18" t="s">
        <v>6</v>
      </c>
      <c r="E12" s="110">
        <v>11</v>
      </c>
      <c r="F12" s="258">
        <v>21</v>
      </c>
      <c r="G12" s="258">
        <v>0</v>
      </c>
      <c r="H12" s="258">
        <f t="shared" si="0"/>
        <v>21</v>
      </c>
      <c r="I12" s="258">
        <v>0</v>
      </c>
      <c r="J12" s="258">
        <f t="shared" si="1"/>
        <v>21</v>
      </c>
      <c r="K12" s="259">
        <v>0</v>
      </c>
      <c r="L12" s="259">
        <v>0</v>
      </c>
      <c r="M12" s="260">
        <f t="shared" si="2"/>
        <v>0</v>
      </c>
      <c r="N12" s="385">
        <v>0</v>
      </c>
    </row>
    <row r="13" spans="1:14">
      <c r="A13" s="3"/>
      <c r="B13" s="15" t="s">
        <v>1</v>
      </c>
      <c r="C13" s="16"/>
      <c r="D13" s="18" t="s">
        <v>10</v>
      </c>
      <c r="E13" s="110">
        <v>10</v>
      </c>
      <c r="F13" s="258">
        <v>24</v>
      </c>
      <c r="G13" s="258">
        <v>0</v>
      </c>
      <c r="H13" s="258">
        <f t="shared" si="0"/>
        <v>24</v>
      </c>
      <c r="I13" s="258">
        <v>0</v>
      </c>
      <c r="J13" s="258">
        <f t="shared" si="1"/>
        <v>24</v>
      </c>
      <c r="K13" s="259">
        <v>0</v>
      </c>
      <c r="L13" s="259">
        <v>0</v>
      </c>
      <c r="M13" s="260">
        <f t="shared" si="2"/>
        <v>0</v>
      </c>
      <c r="N13" s="385">
        <v>0</v>
      </c>
    </row>
    <row r="14" spans="1:14">
      <c r="A14" s="3"/>
      <c r="B14" s="15" t="s">
        <v>3</v>
      </c>
      <c r="C14" s="16"/>
      <c r="D14" s="18" t="s">
        <v>25</v>
      </c>
      <c r="E14" s="110">
        <v>9</v>
      </c>
      <c r="F14" s="258">
        <v>11</v>
      </c>
      <c r="G14" s="258">
        <v>0</v>
      </c>
      <c r="H14" s="258">
        <f t="shared" si="0"/>
        <v>11</v>
      </c>
      <c r="I14" s="258">
        <v>0</v>
      </c>
      <c r="J14" s="258">
        <f t="shared" si="1"/>
        <v>11</v>
      </c>
      <c r="K14" s="259">
        <v>0</v>
      </c>
      <c r="L14" s="259">
        <v>0</v>
      </c>
      <c r="M14" s="260">
        <f t="shared" si="2"/>
        <v>0</v>
      </c>
      <c r="N14" s="385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110">
        <v>8</v>
      </c>
      <c r="F15" s="258">
        <v>6</v>
      </c>
      <c r="G15" s="258">
        <v>0</v>
      </c>
      <c r="H15" s="258">
        <f t="shared" si="0"/>
        <v>6</v>
      </c>
      <c r="I15" s="258">
        <v>0</v>
      </c>
      <c r="J15" s="258">
        <f t="shared" si="1"/>
        <v>6</v>
      </c>
      <c r="K15" s="259">
        <v>1</v>
      </c>
      <c r="L15" s="259">
        <v>0</v>
      </c>
      <c r="M15" s="260">
        <f t="shared" si="2"/>
        <v>1</v>
      </c>
      <c r="N15" s="385">
        <v>0</v>
      </c>
    </row>
    <row r="16" spans="1:14">
      <c r="A16" s="3"/>
      <c r="B16" s="15" t="s">
        <v>6</v>
      </c>
      <c r="C16" s="16"/>
      <c r="D16" s="18" t="s">
        <v>12</v>
      </c>
      <c r="E16" s="110">
        <v>7</v>
      </c>
      <c r="F16" s="258">
        <v>5</v>
      </c>
      <c r="G16" s="258">
        <v>0</v>
      </c>
      <c r="H16" s="258">
        <f t="shared" si="0"/>
        <v>5</v>
      </c>
      <c r="I16" s="258">
        <v>0</v>
      </c>
      <c r="J16" s="258">
        <f t="shared" si="1"/>
        <v>5</v>
      </c>
      <c r="K16" s="259">
        <v>0</v>
      </c>
      <c r="L16" s="259">
        <v>0</v>
      </c>
      <c r="M16" s="260">
        <f t="shared" si="2"/>
        <v>0</v>
      </c>
      <c r="N16" s="385">
        <v>0</v>
      </c>
    </row>
    <row r="17" spans="1:14">
      <c r="A17" s="3"/>
      <c r="B17" s="15" t="s">
        <v>7</v>
      </c>
      <c r="C17" s="17"/>
      <c r="D17" s="18" t="s">
        <v>4</v>
      </c>
      <c r="E17" s="110">
        <v>6</v>
      </c>
      <c r="F17" s="258">
        <v>5</v>
      </c>
      <c r="G17" s="258">
        <v>0</v>
      </c>
      <c r="H17" s="258">
        <f t="shared" si="0"/>
        <v>5</v>
      </c>
      <c r="I17" s="258">
        <v>0</v>
      </c>
      <c r="J17" s="258">
        <f t="shared" si="1"/>
        <v>5</v>
      </c>
      <c r="K17" s="259">
        <v>0</v>
      </c>
      <c r="L17" s="259">
        <v>0</v>
      </c>
      <c r="M17" s="260">
        <f t="shared" si="2"/>
        <v>0</v>
      </c>
      <c r="N17" s="385">
        <v>0</v>
      </c>
    </row>
    <row r="18" spans="1:14">
      <c r="A18" s="3"/>
      <c r="B18" s="15" t="s">
        <v>1</v>
      </c>
      <c r="C18" s="16"/>
      <c r="D18" s="18" t="s">
        <v>9</v>
      </c>
      <c r="E18" s="110">
        <v>5</v>
      </c>
      <c r="F18" s="258">
        <v>16</v>
      </c>
      <c r="G18" s="258">
        <v>0</v>
      </c>
      <c r="H18" s="258">
        <f t="shared" si="0"/>
        <v>16</v>
      </c>
      <c r="I18" s="258">
        <v>0</v>
      </c>
      <c r="J18" s="258">
        <f t="shared" si="1"/>
        <v>16</v>
      </c>
      <c r="K18" s="259">
        <v>0</v>
      </c>
      <c r="L18" s="259">
        <v>0</v>
      </c>
      <c r="M18" s="260">
        <f t="shared" si="2"/>
        <v>0</v>
      </c>
      <c r="N18" s="385">
        <v>0</v>
      </c>
    </row>
    <row r="19" spans="1:14">
      <c r="A19" s="3"/>
      <c r="B19" s="15"/>
      <c r="C19" s="16"/>
      <c r="D19" s="18" t="s">
        <v>12</v>
      </c>
      <c r="E19" s="110">
        <v>4</v>
      </c>
      <c r="F19" s="258">
        <v>90</v>
      </c>
      <c r="G19" s="258">
        <v>0</v>
      </c>
      <c r="H19" s="258">
        <f t="shared" si="0"/>
        <v>90</v>
      </c>
      <c r="I19" s="258">
        <v>0</v>
      </c>
      <c r="J19" s="258">
        <f t="shared" si="1"/>
        <v>90</v>
      </c>
      <c r="K19" s="259">
        <v>0</v>
      </c>
      <c r="L19" s="259">
        <v>0</v>
      </c>
      <c r="M19" s="260">
        <f t="shared" si="2"/>
        <v>0</v>
      </c>
      <c r="N19" s="385">
        <v>0</v>
      </c>
    </row>
    <row r="20" spans="1:14">
      <c r="A20" s="3"/>
      <c r="B20" s="15"/>
      <c r="C20" s="16" t="s">
        <v>1</v>
      </c>
      <c r="D20" s="11"/>
      <c r="E20" s="110">
        <v>3</v>
      </c>
      <c r="F20" s="258">
        <v>0</v>
      </c>
      <c r="G20" s="258">
        <v>81</v>
      </c>
      <c r="H20" s="258">
        <f t="shared" si="0"/>
        <v>81</v>
      </c>
      <c r="I20" s="258">
        <v>0</v>
      </c>
      <c r="J20" s="258">
        <f t="shared" si="1"/>
        <v>81</v>
      </c>
      <c r="K20" s="259">
        <v>0</v>
      </c>
      <c r="L20" s="259">
        <v>1</v>
      </c>
      <c r="M20" s="260">
        <f t="shared" si="2"/>
        <v>1</v>
      </c>
      <c r="N20" s="385">
        <v>1</v>
      </c>
    </row>
    <row r="21" spans="1:14">
      <c r="A21" s="3"/>
      <c r="B21" s="15"/>
      <c r="C21" s="16"/>
      <c r="D21" s="11"/>
      <c r="E21" s="110">
        <v>2</v>
      </c>
      <c r="F21" s="258">
        <v>0</v>
      </c>
      <c r="G21" s="258">
        <v>13</v>
      </c>
      <c r="H21" s="258">
        <f t="shared" si="0"/>
        <v>13</v>
      </c>
      <c r="I21" s="258">
        <v>0</v>
      </c>
      <c r="J21" s="258">
        <f t="shared" si="1"/>
        <v>13</v>
      </c>
      <c r="K21" s="259">
        <v>0</v>
      </c>
      <c r="L21" s="259">
        <v>0</v>
      </c>
      <c r="M21" s="260">
        <f t="shared" si="2"/>
        <v>0</v>
      </c>
      <c r="N21" s="385">
        <v>0</v>
      </c>
    </row>
    <row r="22" spans="1:14">
      <c r="A22" s="3"/>
      <c r="B22" s="19"/>
      <c r="C22" s="17"/>
      <c r="D22" s="11"/>
      <c r="E22" s="9">
        <v>1</v>
      </c>
      <c r="F22" s="258">
        <v>0</v>
      </c>
      <c r="G22" s="258">
        <v>30</v>
      </c>
      <c r="H22" s="258">
        <f t="shared" si="0"/>
        <v>30</v>
      </c>
      <c r="I22" s="258">
        <v>5</v>
      </c>
      <c r="J22" s="258">
        <f t="shared" si="1"/>
        <v>35</v>
      </c>
      <c r="K22" s="259">
        <v>0</v>
      </c>
      <c r="L22" s="259">
        <v>1</v>
      </c>
      <c r="M22" s="260">
        <f t="shared" si="2"/>
        <v>1</v>
      </c>
      <c r="N22" s="385">
        <v>1</v>
      </c>
    </row>
    <row r="23" spans="1:14" ht="12.75" customHeight="1">
      <c r="A23" s="3"/>
      <c r="B23" s="434" t="s">
        <v>18</v>
      </c>
      <c r="C23" s="435"/>
      <c r="D23" s="435"/>
      <c r="E23" s="436"/>
      <c r="F23" s="258">
        <f t="shared" ref="F23:N23" si="3">SUM(F10:F22)</f>
        <v>253</v>
      </c>
      <c r="G23" s="258">
        <f t="shared" si="3"/>
        <v>124</v>
      </c>
      <c r="H23" s="261">
        <f t="shared" si="3"/>
        <v>377</v>
      </c>
      <c r="I23" s="258">
        <v>5</v>
      </c>
      <c r="J23" s="261">
        <f t="shared" si="3"/>
        <v>382</v>
      </c>
      <c r="K23" s="262">
        <f t="shared" si="3"/>
        <v>29</v>
      </c>
      <c r="L23" s="262">
        <f t="shared" si="3"/>
        <v>5</v>
      </c>
      <c r="M23" s="258">
        <f t="shared" si="3"/>
        <v>34</v>
      </c>
      <c r="N23" s="258">
        <f t="shared" si="3"/>
        <v>5</v>
      </c>
    </row>
    <row r="24" spans="1:14">
      <c r="A24" s="3"/>
      <c r="B24" s="15"/>
      <c r="C24" s="15"/>
      <c r="D24" s="22"/>
      <c r="E24" s="19">
        <v>13</v>
      </c>
      <c r="F24" s="258">
        <v>171</v>
      </c>
      <c r="G24" s="258">
        <v>0</v>
      </c>
      <c r="H24" s="258">
        <f>F24+G24</f>
        <v>171</v>
      </c>
      <c r="I24" s="258">
        <v>0</v>
      </c>
      <c r="J24" s="258">
        <f t="shared" si="1"/>
        <v>171</v>
      </c>
      <c r="K24" s="259">
        <v>37</v>
      </c>
      <c r="L24" s="259">
        <v>3</v>
      </c>
      <c r="M24" s="259">
        <f>K24+L24</f>
        <v>40</v>
      </c>
      <c r="N24" s="386">
        <v>7</v>
      </c>
    </row>
    <row r="25" spans="1:14">
      <c r="A25" s="3"/>
      <c r="B25" s="15"/>
      <c r="C25" s="15" t="s">
        <v>0</v>
      </c>
      <c r="D25" s="22"/>
      <c r="E25" s="110">
        <v>12</v>
      </c>
      <c r="F25" s="258">
        <v>3</v>
      </c>
      <c r="G25" s="258">
        <v>0</v>
      </c>
      <c r="H25" s="258">
        <f t="shared" ref="H25:H50" si="4">F25+G25</f>
        <v>3</v>
      </c>
      <c r="I25" s="258">
        <v>0</v>
      </c>
      <c r="J25" s="258">
        <f t="shared" si="1"/>
        <v>3</v>
      </c>
      <c r="K25" s="259">
        <v>0</v>
      </c>
      <c r="L25" s="259">
        <v>0</v>
      </c>
      <c r="M25" s="259">
        <f t="shared" ref="M25:M36" si="5">K25+L25</f>
        <v>0</v>
      </c>
      <c r="N25" s="386">
        <v>0</v>
      </c>
    </row>
    <row r="26" spans="1:14">
      <c r="A26" s="3"/>
      <c r="B26" s="15" t="s">
        <v>7</v>
      </c>
      <c r="C26" s="19"/>
      <c r="D26" s="22"/>
      <c r="E26" s="110">
        <v>11</v>
      </c>
      <c r="F26" s="258">
        <v>23</v>
      </c>
      <c r="G26" s="258">
        <v>0</v>
      </c>
      <c r="H26" s="258">
        <f t="shared" si="4"/>
        <v>23</v>
      </c>
      <c r="I26" s="258">
        <v>0</v>
      </c>
      <c r="J26" s="258">
        <f t="shared" si="1"/>
        <v>23</v>
      </c>
      <c r="K26" s="259">
        <v>0</v>
      </c>
      <c r="L26" s="259">
        <v>0</v>
      </c>
      <c r="M26" s="259">
        <f t="shared" si="5"/>
        <v>0</v>
      </c>
      <c r="N26" s="386">
        <v>0</v>
      </c>
    </row>
    <row r="27" spans="1:14">
      <c r="A27" s="3"/>
      <c r="B27" s="15" t="s">
        <v>8</v>
      </c>
      <c r="C27" s="15"/>
      <c r="D27" s="22" t="s">
        <v>26</v>
      </c>
      <c r="E27" s="110">
        <v>10</v>
      </c>
      <c r="F27" s="258">
        <v>33</v>
      </c>
      <c r="G27" s="258">
        <v>0</v>
      </c>
      <c r="H27" s="258">
        <f t="shared" si="4"/>
        <v>33</v>
      </c>
      <c r="I27" s="258">
        <v>0</v>
      </c>
      <c r="J27" s="258">
        <f t="shared" si="1"/>
        <v>33</v>
      </c>
      <c r="K27" s="259">
        <v>0</v>
      </c>
      <c r="L27" s="259">
        <v>0</v>
      </c>
      <c r="M27" s="259">
        <f t="shared" si="5"/>
        <v>0</v>
      </c>
      <c r="N27" s="386">
        <v>0</v>
      </c>
    </row>
    <row r="28" spans="1:14">
      <c r="A28" s="3"/>
      <c r="B28" s="15" t="s">
        <v>0</v>
      </c>
      <c r="C28" s="15"/>
      <c r="D28" s="22" t="s">
        <v>8</v>
      </c>
      <c r="E28" s="110">
        <v>9</v>
      </c>
      <c r="F28" s="258">
        <v>20</v>
      </c>
      <c r="G28" s="258">
        <v>0</v>
      </c>
      <c r="H28" s="258">
        <f t="shared" si="4"/>
        <v>20</v>
      </c>
      <c r="I28" s="258">
        <v>0</v>
      </c>
      <c r="J28" s="258">
        <f t="shared" si="1"/>
        <v>20</v>
      </c>
      <c r="K28" s="259">
        <v>0</v>
      </c>
      <c r="L28" s="259">
        <v>0</v>
      </c>
      <c r="M28" s="259">
        <f t="shared" si="5"/>
        <v>0</v>
      </c>
      <c r="N28" s="386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110">
        <v>8</v>
      </c>
      <c r="F29" s="258">
        <v>12</v>
      </c>
      <c r="G29" s="258">
        <v>0</v>
      </c>
      <c r="H29" s="258">
        <f t="shared" si="4"/>
        <v>12</v>
      </c>
      <c r="I29" s="258">
        <v>0</v>
      </c>
      <c r="J29" s="258">
        <f t="shared" si="1"/>
        <v>12</v>
      </c>
      <c r="K29" s="259">
        <v>0</v>
      </c>
      <c r="L29" s="259">
        <v>0</v>
      </c>
      <c r="M29" s="259">
        <f t="shared" si="5"/>
        <v>0</v>
      </c>
      <c r="N29" s="386">
        <v>0</v>
      </c>
    </row>
    <row r="30" spans="1:14">
      <c r="A30" s="3"/>
      <c r="B30" s="15" t="s">
        <v>4</v>
      </c>
      <c r="C30" s="15"/>
      <c r="D30" s="22" t="s">
        <v>4</v>
      </c>
      <c r="E30" s="110">
        <v>7</v>
      </c>
      <c r="F30" s="258">
        <v>5</v>
      </c>
      <c r="G30" s="258">
        <v>0</v>
      </c>
      <c r="H30" s="258">
        <f t="shared" si="4"/>
        <v>5</v>
      </c>
      <c r="I30" s="258">
        <v>0</v>
      </c>
      <c r="J30" s="258">
        <f t="shared" si="1"/>
        <v>5</v>
      </c>
      <c r="K30" s="259">
        <v>0</v>
      </c>
      <c r="L30" s="259">
        <v>0</v>
      </c>
      <c r="M30" s="259">
        <f t="shared" si="5"/>
        <v>0</v>
      </c>
      <c r="N30" s="386">
        <v>0</v>
      </c>
    </row>
    <row r="31" spans="1:14">
      <c r="A31" s="3"/>
      <c r="B31" s="15" t="s">
        <v>0</v>
      </c>
      <c r="C31" s="15"/>
      <c r="D31" s="22" t="s">
        <v>9</v>
      </c>
      <c r="E31" s="110">
        <v>6</v>
      </c>
      <c r="F31" s="258">
        <v>10</v>
      </c>
      <c r="G31" s="258">
        <v>0</v>
      </c>
      <c r="H31" s="258">
        <f t="shared" si="4"/>
        <v>10</v>
      </c>
      <c r="I31" s="258">
        <v>0</v>
      </c>
      <c r="J31" s="258">
        <f t="shared" si="1"/>
        <v>10</v>
      </c>
      <c r="K31" s="259">
        <v>0</v>
      </c>
      <c r="L31" s="259">
        <v>0</v>
      </c>
      <c r="M31" s="259">
        <v>1</v>
      </c>
      <c r="N31" s="386">
        <v>3</v>
      </c>
    </row>
    <row r="32" spans="1:14">
      <c r="A32" s="3"/>
      <c r="B32" s="15" t="s">
        <v>9</v>
      </c>
      <c r="C32" s="9"/>
      <c r="D32" s="22"/>
      <c r="E32" s="110">
        <v>5</v>
      </c>
      <c r="F32" s="258">
        <v>18</v>
      </c>
      <c r="G32" s="258">
        <v>0</v>
      </c>
      <c r="H32" s="258">
        <f t="shared" si="4"/>
        <v>18</v>
      </c>
      <c r="I32" s="258">
        <v>0</v>
      </c>
      <c r="J32" s="258">
        <f t="shared" si="1"/>
        <v>18</v>
      </c>
      <c r="K32" s="259">
        <v>0</v>
      </c>
      <c r="L32" s="259">
        <v>0</v>
      </c>
      <c r="M32" s="259">
        <f t="shared" si="5"/>
        <v>0</v>
      </c>
      <c r="N32" s="386">
        <v>0</v>
      </c>
    </row>
    <row r="33" spans="1:14">
      <c r="A33" s="3"/>
      <c r="B33" s="15"/>
      <c r="C33" s="15"/>
      <c r="D33" s="22"/>
      <c r="E33" s="110">
        <v>4</v>
      </c>
      <c r="F33" s="258">
        <v>38</v>
      </c>
      <c r="G33" s="258">
        <v>0</v>
      </c>
      <c r="H33" s="258">
        <f t="shared" si="4"/>
        <v>38</v>
      </c>
      <c r="I33" s="258">
        <v>0</v>
      </c>
      <c r="J33" s="258">
        <f t="shared" si="1"/>
        <v>38</v>
      </c>
      <c r="K33" s="259">
        <v>0</v>
      </c>
      <c r="L33" s="259">
        <v>0</v>
      </c>
      <c r="M33" s="259">
        <f t="shared" si="5"/>
        <v>0</v>
      </c>
      <c r="N33" s="386">
        <v>0</v>
      </c>
    </row>
    <row r="34" spans="1:14">
      <c r="A34" s="3"/>
      <c r="B34" s="15"/>
      <c r="C34" s="15" t="s">
        <v>1</v>
      </c>
      <c r="D34" s="22"/>
      <c r="E34" s="110">
        <v>3</v>
      </c>
      <c r="F34" s="258">
        <v>0</v>
      </c>
      <c r="G34" s="258">
        <v>34</v>
      </c>
      <c r="H34" s="258">
        <f t="shared" si="4"/>
        <v>34</v>
      </c>
      <c r="I34" s="258">
        <v>0</v>
      </c>
      <c r="J34" s="258">
        <f t="shared" si="1"/>
        <v>34</v>
      </c>
      <c r="K34" s="259">
        <v>0</v>
      </c>
      <c r="L34" s="259">
        <v>0</v>
      </c>
      <c r="M34" s="259">
        <f t="shared" si="5"/>
        <v>0</v>
      </c>
      <c r="N34" s="386">
        <v>0</v>
      </c>
    </row>
    <row r="35" spans="1:14">
      <c r="A35" s="3"/>
      <c r="B35" s="15"/>
      <c r="C35" s="15"/>
      <c r="D35" s="22"/>
      <c r="E35" s="110">
        <v>2</v>
      </c>
      <c r="F35" s="258">
        <v>0</v>
      </c>
      <c r="G35" s="258">
        <v>19</v>
      </c>
      <c r="H35" s="258">
        <f t="shared" si="4"/>
        <v>19</v>
      </c>
      <c r="I35" s="258">
        <v>0</v>
      </c>
      <c r="J35" s="258">
        <f t="shared" si="1"/>
        <v>19</v>
      </c>
      <c r="K35" s="259">
        <v>0</v>
      </c>
      <c r="L35" s="259">
        <v>0</v>
      </c>
      <c r="M35" s="259">
        <f t="shared" si="5"/>
        <v>0</v>
      </c>
      <c r="N35" s="386">
        <v>0</v>
      </c>
    </row>
    <row r="36" spans="1:14">
      <c r="A36" s="3"/>
      <c r="B36" s="19"/>
      <c r="C36" s="19"/>
      <c r="D36" s="22"/>
      <c r="E36" s="9">
        <v>1</v>
      </c>
      <c r="F36" s="258">
        <v>0</v>
      </c>
      <c r="G36" s="258">
        <v>38</v>
      </c>
      <c r="H36" s="263">
        <v>38</v>
      </c>
      <c r="I36" s="263">
        <v>21</v>
      </c>
      <c r="J36" s="263">
        <f t="shared" si="1"/>
        <v>59</v>
      </c>
      <c r="K36" s="259">
        <v>0</v>
      </c>
      <c r="L36" s="259">
        <v>0</v>
      </c>
      <c r="M36" s="259">
        <f t="shared" si="5"/>
        <v>0</v>
      </c>
      <c r="N36" s="386">
        <v>0</v>
      </c>
    </row>
    <row r="37" spans="1:14" ht="12.75" customHeight="1">
      <c r="A37" s="3"/>
      <c r="B37" s="434" t="s">
        <v>19</v>
      </c>
      <c r="C37" s="435"/>
      <c r="D37" s="435"/>
      <c r="E37" s="435"/>
      <c r="F37" s="262">
        <f t="shared" ref="F37:N37" si="6">SUM(F24:F36)</f>
        <v>333</v>
      </c>
      <c r="G37" s="258">
        <f t="shared" si="6"/>
        <v>91</v>
      </c>
      <c r="H37" s="258">
        <f t="shared" si="6"/>
        <v>424</v>
      </c>
      <c r="I37" s="258">
        <f t="shared" si="6"/>
        <v>21</v>
      </c>
      <c r="J37" s="258">
        <f t="shared" si="6"/>
        <v>445</v>
      </c>
      <c r="K37" s="262">
        <f t="shared" si="6"/>
        <v>37</v>
      </c>
      <c r="L37" s="258">
        <f t="shared" si="6"/>
        <v>3</v>
      </c>
      <c r="M37" s="261">
        <f t="shared" si="6"/>
        <v>41</v>
      </c>
      <c r="N37" s="258">
        <f t="shared" si="6"/>
        <v>10</v>
      </c>
    </row>
    <row r="38" spans="1:14">
      <c r="A38" s="3"/>
      <c r="B38" s="9"/>
      <c r="C38" s="9"/>
      <c r="D38" s="23"/>
      <c r="E38" s="110">
        <v>13</v>
      </c>
      <c r="F38" s="258">
        <v>8</v>
      </c>
      <c r="G38" s="258">
        <v>0</v>
      </c>
      <c r="H38" s="264">
        <f t="shared" si="4"/>
        <v>8</v>
      </c>
      <c r="I38" s="265">
        <v>0</v>
      </c>
      <c r="J38" s="264">
        <f t="shared" si="1"/>
        <v>8</v>
      </c>
      <c r="K38" s="259">
        <v>0</v>
      </c>
      <c r="L38" s="259">
        <v>0</v>
      </c>
      <c r="M38" s="259">
        <v>1</v>
      </c>
      <c r="N38" s="389">
        <v>0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110">
        <v>12</v>
      </c>
      <c r="F39" s="258">
        <v>0</v>
      </c>
      <c r="G39" s="258">
        <v>0</v>
      </c>
      <c r="H39" s="258">
        <f t="shared" si="4"/>
        <v>0</v>
      </c>
      <c r="I39" s="259">
        <v>0</v>
      </c>
      <c r="J39" s="258">
        <f t="shared" si="1"/>
        <v>0</v>
      </c>
      <c r="K39" s="259">
        <v>0</v>
      </c>
      <c r="L39" s="259">
        <v>0</v>
      </c>
      <c r="M39" s="259">
        <f t="shared" ref="M39:M50" si="7">K39+L39</f>
        <v>0</v>
      </c>
      <c r="N39" s="389">
        <v>0</v>
      </c>
    </row>
    <row r="40" spans="1:14">
      <c r="A40" s="3"/>
      <c r="B40" s="15" t="s">
        <v>10</v>
      </c>
      <c r="C40" s="15"/>
      <c r="D40" s="22" t="s">
        <v>10</v>
      </c>
      <c r="E40" s="110">
        <v>11</v>
      </c>
      <c r="F40" s="258">
        <v>0</v>
      </c>
      <c r="G40" s="258">
        <v>0</v>
      </c>
      <c r="H40" s="258">
        <f>F40+G40</f>
        <v>0</v>
      </c>
      <c r="I40" s="259">
        <v>0</v>
      </c>
      <c r="J40" s="258">
        <f t="shared" si="1"/>
        <v>0</v>
      </c>
      <c r="K40" s="259">
        <v>0</v>
      </c>
      <c r="L40" s="259">
        <v>0</v>
      </c>
      <c r="M40" s="259">
        <f t="shared" si="7"/>
        <v>0</v>
      </c>
      <c r="N40" s="389">
        <v>0</v>
      </c>
    </row>
    <row r="41" spans="1:14">
      <c r="A41" s="3"/>
      <c r="B41" s="15" t="s">
        <v>11</v>
      </c>
      <c r="C41" s="9"/>
      <c r="D41" s="22" t="s">
        <v>2</v>
      </c>
      <c r="E41" s="110">
        <v>10</v>
      </c>
      <c r="F41" s="258">
        <v>0</v>
      </c>
      <c r="G41" s="258">
        <v>0</v>
      </c>
      <c r="H41" s="258">
        <f t="shared" si="4"/>
        <v>0</v>
      </c>
      <c r="I41" s="259">
        <v>0</v>
      </c>
      <c r="J41" s="258">
        <f t="shared" si="1"/>
        <v>0</v>
      </c>
      <c r="K41" s="259">
        <v>0</v>
      </c>
      <c r="L41" s="259">
        <v>0</v>
      </c>
      <c r="M41" s="259">
        <f t="shared" si="7"/>
        <v>0</v>
      </c>
      <c r="N41" s="389">
        <v>0</v>
      </c>
    </row>
    <row r="42" spans="1:14">
      <c r="A42" s="3"/>
      <c r="B42" s="15" t="s">
        <v>4</v>
      </c>
      <c r="C42" s="15"/>
      <c r="D42" s="22" t="s">
        <v>27</v>
      </c>
      <c r="E42" s="110">
        <v>9</v>
      </c>
      <c r="F42" s="258">
        <v>0</v>
      </c>
      <c r="G42" s="258">
        <v>0</v>
      </c>
      <c r="H42" s="258">
        <f t="shared" si="4"/>
        <v>0</v>
      </c>
      <c r="I42" s="259">
        <v>0</v>
      </c>
      <c r="J42" s="258">
        <f t="shared" si="1"/>
        <v>0</v>
      </c>
      <c r="K42" s="259">
        <v>0</v>
      </c>
      <c r="L42" s="259">
        <v>0</v>
      </c>
      <c r="M42" s="259">
        <f t="shared" si="7"/>
        <v>0</v>
      </c>
      <c r="N42" s="389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110">
        <v>8</v>
      </c>
      <c r="F43" s="258">
        <v>0</v>
      </c>
      <c r="G43" s="258">
        <v>0</v>
      </c>
      <c r="H43" s="258">
        <f t="shared" si="4"/>
        <v>0</v>
      </c>
      <c r="I43" s="259">
        <v>0</v>
      </c>
      <c r="J43" s="258">
        <f t="shared" si="1"/>
        <v>0</v>
      </c>
      <c r="K43" s="259">
        <v>0</v>
      </c>
      <c r="L43" s="259">
        <v>0</v>
      </c>
      <c r="M43" s="259">
        <f t="shared" si="7"/>
        <v>0</v>
      </c>
      <c r="N43" s="389">
        <v>0</v>
      </c>
    </row>
    <row r="44" spans="1:14">
      <c r="A44" s="3"/>
      <c r="B44" s="15" t="s">
        <v>4</v>
      </c>
      <c r="C44" s="15"/>
      <c r="D44" s="22" t="s">
        <v>26</v>
      </c>
      <c r="E44" s="110">
        <v>7</v>
      </c>
      <c r="F44" s="258">
        <v>0</v>
      </c>
      <c r="G44" s="258">
        <v>0</v>
      </c>
      <c r="H44" s="258">
        <f t="shared" si="4"/>
        <v>0</v>
      </c>
      <c r="I44" s="259">
        <v>0</v>
      </c>
      <c r="J44" s="258">
        <f t="shared" si="1"/>
        <v>0</v>
      </c>
      <c r="K44" s="259">
        <v>0</v>
      </c>
      <c r="L44" s="259">
        <v>0</v>
      </c>
      <c r="M44" s="259">
        <f t="shared" si="7"/>
        <v>0</v>
      </c>
      <c r="N44" s="389">
        <v>0</v>
      </c>
    </row>
    <row r="45" spans="1:14">
      <c r="A45" s="3"/>
      <c r="B45" s="15" t="s">
        <v>1</v>
      </c>
      <c r="C45" s="15"/>
      <c r="D45" s="22" t="s">
        <v>22</v>
      </c>
      <c r="E45" s="110">
        <v>6</v>
      </c>
      <c r="F45" s="258">
        <v>0</v>
      </c>
      <c r="G45" s="258">
        <v>0</v>
      </c>
      <c r="H45" s="258">
        <f t="shared" si="4"/>
        <v>0</v>
      </c>
      <c r="I45" s="259">
        <v>0</v>
      </c>
      <c r="J45" s="258">
        <f t="shared" si="1"/>
        <v>0</v>
      </c>
      <c r="K45" s="259">
        <v>0</v>
      </c>
      <c r="L45" s="259">
        <v>0</v>
      </c>
      <c r="M45" s="259">
        <f t="shared" si="7"/>
        <v>0</v>
      </c>
      <c r="N45" s="389">
        <v>0</v>
      </c>
    </row>
    <row r="46" spans="1:14">
      <c r="A46" s="3"/>
      <c r="B46" s="15" t="s">
        <v>12</v>
      </c>
      <c r="C46" s="9"/>
      <c r="D46" s="22" t="s">
        <v>2</v>
      </c>
      <c r="E46" s="110">
        <v>5</v>
      </c>
      <c r="F46" s="258">
        <v>0</v>
      </c>
      <c r="G46" s="258">
        <v>0</v>
      </c>
      <c r="H46" s="258">
        <f t="shared" si="4"/>
        <v>0</v>
      </c>
      <c r="I46" s="259">
        <v>0</v>
      </c>
      <c r="J46" s="258">
        <f t="shared" si="1"/>
        <v>0</v>
      </c>
      <c r="K46" s="259">
        <v>0</v>
      </c>
      <c r="L46" s="259">
        <v>0</v>
      </c>
      <c r="M46" s="259">
        <f t="shared" si="7"/>
        <v>0</v>
      </c>
      <c r="N46" s="389">
        <v>0</v>
      </c>
    </row>
    <row r="47" spans="1:14">
      <c r="A47" s="3"/>
      <c r="B47" s="15"/>
      <c r="C47" s="15"/>
      <c r="D47" s="22" t="s">
        <v>7</v>
      </c>
      <c r="E47" s="110">
        <v>4</v>
      </c>
      <c r="F47" s="258">
        <v>0</v>
      </c>
      <c r="G47" s="258">
        <v>0</v>
      </c>
      <c r="H47" s="258">
        <f t="shared" si="4"/>
        <v>0</v>
      </c>
      <c r="I47" s="259">
        <v>0</v>
      </c>
      <c r="J47" s="258">
        <f t="shared" si="1"/>
        <v>0</v>
      </c>
      <c r="K47" s="259">
        <v>0</v>
      </c>
      <c r="L47" s="259">
        <v>0</v>
      </c>
      <c r="M47" s="259">
        <f t="shared" si="7"/>
        <v>0</v>
      </c>
      <c r="N47" s="389">
        <v>0</v>
      </c>
    </row>
    <row r="48" spans="1:14">
      <c r="A48" s="3"/>
      <c r="B48" s="15"/>
      <c r="C48" s="15" t="s">
        <v>1</v>
      </c>
      <c r="D48" s="22" t="s">
        <v>1</v>
      </c>
      <c r="E48" s="110">
        <v>3</v>
      </c>
      <c r="F48" s="258">
        <v>0</v>
      </c>
      <c r="G48" s="258">
        <v>0</v>
      </c>
      <c r="H48" s="258">
        <f t="shared" si="4"/>
        <v>0</v>
      </c>
      <c r="I48" s="259">
        <v>0</v>
      </c>
      <c r="J48" s="258">
        <f t="shared" si="1"/>
        <v>0</v>
      </c>
      <c r="K48" s="259">
        <v>0</v>
      </c>
      <c r="L48" s="259">
        <v>0</v>
      </c>
      <c r="M48" s="259">
        <f t="shared" si="7"/>
        <v>0</v>
      </c>
      <c r="N48" s="389">
        <v>0</v>
      </c>
    </row>
    <row r="49" spans="1:14">
      <c r="A49" s="3"/>
      <c r="B49" s="15"/>
      <c r="C49" s="15"/>
      <c r="D49" s="22" t="s">
        <v>3</v>
      </c>
      <c r="E49" s="110">
        <v>2</v>
      </c>
      <c r="F49" s="258">
        <v>0</v>
      </c>
      <c r="G49" s="258">
        <v>0</v>
      </c>
      <c r="H49" s="258">
        <f t="shared" si="4"/>
        <v>0</v>
      </c>
      <c r="I49" s="259">
        <v>0</v>
      </c>
      <c r="J49" s="258">
        <f t="shared" si="1"/>
        <v>0</v>
      </c>
      <c r="K49" s="259">
        <v>0</v>
      </c>
      <c r="L49" s="259">
        <v>0</v>
      </c>
      <c r="M49" s="259">
        <f t="shared" si="7"/>
        <v>0</v>
      </c>
      <c r="N49" s="389">
        <v>0</v>
      </c>
    </row>
    <row r="50" spans="1:14">
      <c r="A50" s="3"/>
      <c r="B50" s="19"/>
      <c r="C50" s="22"/>
      <c r="D50" s="19"/>
      <c r="E50" s="9">
        <v>1</v>
      </c>
      <c r="F50" s="263">
        <v>0</v>
      </c>
      <c r="G50" s="263">
        <v>0</v>
      </c>
      <c r="H50" s="263">
        <f t="shared" si="4"/>
        <v>0</v>
      </c>
      <c r="I50" s="266">
        <v>0</v>
      </c>
      <c r="J50" s="263">
        <v>2</v>
      </c>
      <c r="K50" s="266">
        <v>0</v>
      </c>
      <c r="L50" s="266">
        <v>0</v>
      </c>
      <c r="M50" s="266">
        <f t="shared" si="7"/>
        <v>0</v>
      </c>
      <c r="N50" s="390">
        <v>0</v>
      </c>
    </row>
    <row r="51" spans="1:14" ht="12.75" customHeight="1">
      <c r="B51" s="440" t="s">
        <v>20</v>
      </c>
      <c r="C51" s="440"/>
      <c r="D51" s="440"/>
      <c r="E51" s="440"/>
      <c r="F51" s="258">
        <f t="shared" ref="F51:M51" si="8">SUM(F38:F50)</f>
        <v>8</v>
      </c>
      <c r="G51" s="258">
        <f t="shared" si="8"/>
        <v>0</v>
      </c>
      <c r="H51" s="258">
        <f t="shared" si="8"/>
        <v>8</v>
      </c>
      <c r="I51" s="258">
        <f t="shared" si="8"/>
        <v>0</v>
      </c>
      <c r="J51" s="258">
        <f t="shared" si="8"/>
        <v>10</v>
      </c>
      <c r="K51" s="258">
        <f t="shared" si="8"/>
        <v>0</v>
      </c>
      <c r="L51" s="258">
        <f t="shared" si="8"/>
        <v>0</v>
      </c>
      <c r="M51" s="258">
        <f t="shared" si="8"/>
        <v>1</v>
      </c>
      <c r="N51" s="388">
        <v>0</v>
      </c>
    </row>
    <row r="52" spans="1:14">
      <c r="B52" s="434" t="s">
        <v>37</v>
      </c>
      <c r="C52" s="435"/>
      <c r="D52" s="435"/>
      <c r="E52" s="436"/>
      <c r="F52" s="258">
        <v>0</v>
      </c>
      <c r="G52" s="258">
        <v>0</v>
      </c>
      <c r="H52" s="258">
        <v>0</v>
      </c>
      <c r="I52" s="258">
        <v>0</v>
      </c>
      <c r="J52" s="258">
        <v>0</v>
      </c>
      <c r="K52" s="258">
        <v>0</v>
      </c>
      <c r="L52" s="258">
        <v>0</v>
      </c>
      <c r="M52" s="258">
        <f>SUM(K52:L52)</f>
        <v>0</v>
      </c>
      <c r="N52" s="388">
        <v>0</v>
      </c>
    </row>
    <row r="53" spans="1:14" ht="12.75" customHeight="1">
      <c r="B53" s="439" t="s">
        <v>40</v>
      </c>
      <c r="C53" s="439"/>
      <c r="D53" s="439"/>
      <c r="E53" s="439"/>
      <c r="F53" s="267">
        <f t="shared" ref="F53:J53" si="9">+F23+F37+F51+F52</f>
        <v>594</v>
      </c>
      <c r="G53" s="267">
        <f t="shared" si="9"/>
        <v>215</v>
      </c>
      <c r="H53" s="267">
        <f t="shared" si="9"/>
        <v>809</v>
      </c>
      <c r="I53" s="267">
        <f t="shared" si="9"/>
        <v>26</v>
      </c>
      <c r="J53" s="267">
        <f t="shared" si="9"/>
        <v>837</v>
      </c>
      <c r="K53" s="267">
        <f>+K23+K37+K51+K52</f>
        <v>66</v>
      </c>
      <c r="L53" s="267">
        <f t="shared" ref="L53:N53" si="10">+L23+L37+L51+L52</f>
        <v>8</v>
      </c>
      <c r="M53" s="267">
        <f t="shared" si="10"/>
        <v>76</v>
      </c>
      <c r="N53" s="267">
        <f t="shared" si="10"/>
        <v>15</v>
      </c>
    </row>
    <row r="54" spans="1:14">
      <c r="B54" s="6"/>
      <c r="C54" s="6"/>
      <c r="D54" s="6"/>
      <c r="E54" s="6"/>
      <c r="F54" s="6"/>
      <c r="G54" s="73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23 H39:M49 H37:H38 M37:N37 H24:M36 M38" formula="1"/>
    <ignoredError sqref="I37:L38" formula="1" formulaRange="1"/>
    <ignoredError sqref="M52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66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94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2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72" t="s">
        <v>41</v>
      </c>
      <c r="C7" s="472"/>
      <c r="D7" s="472"/>
      <c r="E7" s="472"/>
      <c r="F7" s="472" t="s">
        <v>35</v>
      </c>
      <c r="G7" s="472"/>
      <c r="H7" s="472"/>
      <c r="I7" s="472"/>
      <c r="J7" s="472"/>
      <c r="K7" s="472" t="s">
        <v>28</v>
      </c>
      <c r="L7" s="472"/>
      <c r="M7" s="472"/>
      <c r="N7" s="472"/>
    </row>
    <row r="8" spans="1:14" ht="12.75" customHeight="1">
      <c r="B8" s="472"/>
      <c r="C8" s="472"/>
      <c r="D8" s="472"/>
      <c r="E8" s="472"/>
      <c r="F8" s="472" t="s">
        <v>13</v>
      </c>
      <c r="G8" s="472"/>
      <c r="H8" s="472"/>
      <c r="I8" s="472" t="s">
        <v>14</v>
      </c>
      <c r="J8" s="472" t="s">
        <v>15</v>
      </c>
      <c r="K8" s="472" t="s">
        <v>30</v>
      </c>
      <c r="L8" s="472" t="s">
        <v>31</v>
      </c>
      <c r="M8" s="472" t="s">
        <v>15</v>
      </c>
      <c r="N8" s="472" t="s">
        <v>29</v>
      </c>
    </row>
    <row r="9" spans="1:14" ht="24">
      <c r="B9" s="472"/>
      <c r="C9" s="472"/>
      <c r="D9" s="472"/>
      <c r="E9" s="472"/>
      <c r="F9" s="111" t="s">
        <v>16</v>
      </c>
      <c r="G9" s="111" t="s">
        <v>17</v>
      </c>
      <c r="H9" s="111" t="s">
        <v>23</v>
      </c>
      <c r="I9" s="472"/>
      <c r="J9" s="472"/>
      <c r="K9" s="472"/>
      <c r="L9" s="472"/>
      <c r="M9" s="472"/>
      <c r="N9" s="472"/>
    </row>
    <row r="10" spans="1:14">
      <c r="A10" s="88"/>
      <c r="B10" s="43"/>
      <c r="C10" s="44"/>
      <c r="D10" s="45"/>
      <c r="E10" s="112">
        <v>13</v>
      </c>
      <c r="F10" s="258">
        <v>77</v>
      </c>
      <c r="G10" s="258">
        <v>0</v>
      </c>
      <c r="H10" s="258">
        <v>77</v>
      </c>
      <c r="I10" s="258">
        <v>0</v>
      </c>
      <c r="J10" s="258">
        <v>77</v>
      </c>
      <c r="K10" s="259">
        <v>24</v>
      </c>
      <c r="L10" s="259">
        <v>1</v>
      </c>
      <c r="M10" s="259">
        <v>25</v>
      </c>
      <c r="N10" s="259">
        <v>1</v>
      </c>
    </row>
    <row r="11" spans="1:14">
      <c r="A11" s="88"/>
      <c r="B11" s="46" t="s">
        <v>1</v>
      </c>
      <c r="C11" s="47" t="s">
        <v>0</v>
      </c>
      <c r="D11" s="45"/>
      <c r="E11" s="112">
        <v>12</v>
      </c>
      <c r="F11" s="258">
        <v>9</v>
      </c>
      <c r="G11" s="258">
        <v>0</v>
      </c>
      <c r="H11" s="258">
        <v>9</v>
      </c>
      <c r="I11" s="258">
        <v>0</v>
      </c>
      <c r="J11" s="258">
        <v>9</v>
      </c>
      <c r="K11" s="259">
        <v>0</v>
      </c>
      <c r="L11" s="259">
        <v>0</v>
      </c>
      <c r="M11" s="259">
        <v>0</v>
      </c>
      <c r="N11" s="259">
        <v>0</v>
      </c>
    </row>
    <row r="12" spans="1:14">
      <c r="A12" s="88"/>
      <c r="B12" s="46" t="s">
        <v>2</v>
      </c>
      <c r="C12" s="48"/>
      <c r="D12" s="49" t="s">
        <v>6</v>
      </c>
      <c r="E12" s="112">
        <v>11</v>
      </c>
      <c r="F12" s="258">
        <v>32</v>
      </c>
      <c r="G12" s="258">
        <v>0</v>
      </c>
      <c r="H12" s="258">
        <v>32</v>
      </c>
      <c r="I12" s="258">
        <v>0</v>
      </c>
      <c r="J12" s="258">
        <v>32</v>
      </c>
      <c r="K12" s="259">
        <v>0</v>
      </c>
      <c r="L12" s="259">
        <v>0</v>
      </c>
      <c r="M12" s="259">
        <v>0</v>
      </c>
      <c r="N12" s="259">
        <v>0</v>
      </c>
    </row>
    <row r="13" spans="1:14">
      <c r="A13" s="88"/>
      <c r="B13" s="46" t="s">
        <v>1</v>
      </c>
      <c r="C13" s="47"/>
      <c r="D13" s="49" t="s">
        <v>10</v>
      </c>
      <c r="E13" s="112">
        <v>10</v>
      </c>
      <c r="F13" s="258">
        <v>10</v>
      </c>
      <c r="G13" s="258">
        <v>0</v>
      </c>
      <c r="H13" s="258">
        <v>10</v>
      </c>
      <c r="I13" s="258">
        <v>0</v>
      </c>
      <c r="J13" s="258">
        <v>10</v>
      </c>
      <c r="K13" s="259">
        <v>0</v>
      </c>
      <c r="L13" s="259">
        <v>0</v>
      </c>
      <c r="M13" s="259">
        <v>0</v>
      </c>
      <c r="N13" s="259">
        <v>0</v>
      </c>
    </row>
    <row r="14" spans="1:14">
      <c r="A14" s="88"/>
      <c r="B14" s="46" t="s">
        <v>3</v>
      </c>
      <c r="C14" s="47"/>
      <c r="D14" s="49" t="s">
        <v>25</v>
      </c>
      <c r="E14" s="112">
        <v>9</v>
      </c>
      <c r="F14" s="258">
        <v>2</v>
      </c>
      <c r="G14" s="258">
        <v>0</v>
      </c>
      <c r="H14" s="258">
        <v>2</v>
      </c>
      <c r="I14" s="258">
        <v>0</v>
      </c>
      <c r="J14" s="258">
        <v>2</v>
      </c>
      <c r="K14" s="259">
        <v>0</v>
      </c>
      <c r="L14" s="259">
        <v>1</v>
      </c>
      <c r="M14" s="259">
        <v>1</v>
      </c>
      <c r="N14" s="259">
        <v>2</v>
      </c>
    </row>
    <row r="15" spans="1:14">
      <c r="A15" s="88"/>
      <c r="B15" s="46" t="s">
        <v>4</v>
      </c>
      <c r="C15" s="47" t="s">
        <v>5</v>
      </c>
      <c r="D15" s="49" t="s">
        <v>22</v>
      </c>
      <c r="E15" s="112">
        <v>8</v>
      </c>
      <c r="F15" s="258">
        <v>2</v>
      </c>
      <c r="G15" s="258">
        <v>0</v>
      </c>
      <c r="H15" s="258">
        <v>2</v>
      </c>
      <c r="I15" s="258">
        <v>0</v>
      </c>
      <c r="J15" s="258">
        <v>2</v>
      </c>
      <c r="K15" s="259">
        <v>0</v>
      </c>
      <c r="L15" s="259">
        <v>0</v>
      </c>
      <c r="M15" s="259">
        <v>0</v>
      </c>
      <c r="N15" s="259">
        <v>0</v>
      </c>
    </row>
    <row r="16" spans="1:14">
      <c r="A16" s="88"/>
      <c r="B16" s="46" t="s">
        <v>6</v>
      </c>
      <c r="C16" s="47"/>
      <c r="D16" s="49" t="s">
        <v>12</v>
      </c>
      <c r="E16" s="112">
        <v>7</v>
      </c>
      <c r="F16" s="258">
        <v>3</v>
      </c>
      <c r="G16" s="258">
        <v>0</v>
      </c>
      <c r="H16" s="258">
        <v>3</v>
      </c>
      <c r="I16" s="258">
        <v>0</v>
      </c>
      <c r="J16" s="258">
        <v>3</v>
      </c>
      <c r="K16" s="259">
        <v>0</v>
      </c>
      <c r="L16" s="259">
        <v>0</v>
      </c>
      <c r="M16" s="259">
        <v>0</v>
      </c>
      <c r="N16" s="259">
        <v>0</v>
      </c>
    </row>
    <row r="17" spans="1:14">
      <c r="A17" s="88"/>
      <c r="B17" s="46" t="s">
        <v>7</v>
      </c>
      <c r="C17" s="48"/>
      <c r="D17" s="49" t="s">
        <v>4</v>
      </c>
      <c r="E17" s="112">
        <v>6</v>
      </c>
      <c r="F17" s="258">
        <v>12</v>
      </c>
      <c r="G17" s="258">
        <v>0</v>
      </c>
      <c r="H17" s="258">
        <v>12</v>
      </c>
      <c r="I17" s="258">
        <v>0</v>
      </c>
      <c r="J17" s="258">
        <v>12</v>
      </c>
      <c r="K17" s="259">
        <v>0</v>
      </c>
      <c r="L17" s="259">
        <v>0</v>
      </c>
      <c r="M17" s="259">
        <v>0</v>
      </c>
      <c r="N17" s="259">
        <v>0</v>
      </c>
    </row>
    <row r="18" spans="1:14">
      <c r="A18" s="88"/>
      <c r="B18" s="46" t="s">
        <v>1</v>
      </c>
      <c r="C18" s="47"/>
      <c r="D18" s="49" t="s">
        <v>9</v>
      </c>
      <c r="E18" s="112">
        <v>5</v>
      </c>
      <c r="F18" s="258">
        <v>17</v>
      </c>
      <c r="G18" s="258">
        <v>0</v>
      </c>
      <c r="H18" s="258">
        <v>17</v>
      </c>
      <c r="I18" s="258">
        <v>0</v>
      </c>
      <c r="J18" s="258">
        <v>17</v>
      </c>
      <c r="K18" s="259">
        <v>0</v>
      </c>
      <c r="L18" s="259">
        <v>0</v>
      </c>
      <c r="M18" s="259">
        <v>0</v>
      </c>
      <c r="N18" s="259">
        <v>0</v>
      </c>
    </row>
    <row r="19" spans="1:14">
      <c r="A19" s="88"/>
      <c r="B19" s="46"/>
      <c r="C19" s="47"/>
      <c r="D19" s="49" t="s">
        <v>12</v>
      </c>
      <c r="E19" s="112">
        <v>4</v>
      </c>
      <c r="F19" s="258">
        <v>5</v>
      </c>
      <c r="G19" s="258">
        <v>0</v>
      </c>
      <c r="H19" s="258">
        <v>5</v>
      </c>
      <c r="I19" s="258">
        <v>0</v>
      </c>
      <c r="J19" s="258">
        <v>5</v>
      </c>
      <c r="K19" s="259">
        <v>0</v>
      </c>
      <c r="L19" s="259">
        <v>0</v>
      </c>
      <c r="M19" s="259">
        <v>0</v>
      </c>
      <c r="N19" s="259">
        <v>0</v>
      </c>
    </row>
    <row r="20" spans="1:14">
      <c r="A20" s="88"/>
      <c r="B20" s="46"/>
      <c r="C20" s="47" t="s">
        <v>1</v>
      </c>
      <c r="D20" s="45"/>
      <c r="E20" s="112">
        <v>3</v>
      </c>
      <c r="F20" s="258">
        <v>0</v>
      </c>
      <c r="G20" s="258">
        <v>12</v>
      </c>
      <c r="H20" s="258">
        <v>12</v>
      </c>
      <c r="I20" s="258">
        <v>0</v>
      </c>
      <c r="J20" s="258">
        <v>12</v>
      </c>
      <c r="K20" s="259">
        <v>0</v>
      </c>
      <c r="L20" s="259">
        <v>0</v>
      </c>
      <c r="M20" s="259">
        <v>0</v>
      </c>
      <c r="N20" s="259">
        <v>0</v>
      </c>
    </row>
    <row r="21" spans="1:14">
      <c r="A21" s="88"/>
      <c r="B21" s="46"/>
      <c r="C21" s="47"/>
      <c r="D21" s="45"/>
      <c r="E21" s="112">
        <v>2</v>
      </c>
      <c r="F21" s="258">
        <v>0</v>
      </c>
      <c r="G21" s="258">
        <v>16</v>
      </c>
      <c r="H21" s="258">
        <v>16</v>
      </c>
      <c r="I21" s="258">
        <v>0</v>
      </c>
      <c r="J21" s="258">
        <v>16</v>
      </c>
      <c r="K21" s="259">
        <v>0</v>
      </c>
      <c r="L21" s="259">
        <v>0</v>
      </c>
      <c r="M21" s="259">
        <v>0</v>
      </c>
      <c r="N21" s="259">
        <v>0</v>
      </c>
    </row>
    <row r="22" spans="1:14">
      <c r="A22" s="88"/>
      <c r="B22" s="50"/>
      <c r="C22" s="48"/>
      <c r="D22" s="45"/>
      <c r="E22" s="43">
        <v>1</v>
      </c>
      <c r="F22" s="258">
        <v>0</v>
      </c>
      <c r="G22" s="258">
        <v>5</v>
      </c>
      <c r="H22" s="258">
        <v>5</v>
      </c>
      <c r="I22" s="258">
        <v>1</v>
      </c>
      <c r="J22" s="258">
        <v>5</v>
      </c>
      <c r="K22" s="259">
        <v>0</v>
      </c>
      <c r="L22" s="259">
        <v>0</v>
      </c>
      <c r="M22" s="259">
        <v>0</v>
      </c>
      <c r="N22" s="259">
        <v>0</v>
      </c>
    </row>
    <row r="23" spans="1:14" ht="12.75" customHeight="1">
      <c r="A23" s="88"/>
      <c r="B23" s="473" t="s">
        <v>18</v>
      </c>
      <c r="C23" s="474"/>
      <c r="D23" s="474"/>
      <c r="E23" s="475"/>
      <c r="F23" s="258">
        <v>169</v>
      </c>
      <c r="G23" s="258">
        <v>33</v>
      </c>
      <c r="H23" s="258">
        <v>202</v>
      </c>
      <c r="I23" s="258">
        <v>1</v>
      </c>
      <c r="J23" s="258">
        <v>203</v>
      </c>
      <c r="K23" s="258">
        <v>24</v>
      </c>
      <c r="L23" s="258">
        <v>2</v>
      </c>
      <c r="M23" s="258">
        <v>26</v>
      </c>
      <c r="N23" s="258">
        <v>3</v>
      </c>
    </row>
    <row r="24" spans="1:14">
      <c r="A24" s="88"/>
      <c r="B24" s="46"/>
      <c r="C24" s="46"/>
      <c r="D24" s="51"/>
      <c r="E24" s="50">
        <v>13</v>
      </c>
      <c r="F24" s="258">
        <v>186</v>
      </c>
      <c r="G24" s="258">
        <v>0</v>
      </c>
      <c r="H24" s="258">
        <v>186</v>
      </c>
      <c r="I24" s="258">
        <v>0</v>
      </c>
      <c r="J24" s="258">
        <v>186</v>
      </c>
      <c r="K24" s="259">
        <v>34</v>
      </c>
      <c r="L24" s="259">
        <v>8</v>
      </c>
      <c r="M24" s="259">
        <v>42</v>
      </c>
      <c r="N24" s="259">
        <v>12</v>
      </c>
    </row>
    <row r="25" spans="1:14">
      <c r="A25" s="88"/>
      <c r="B25" s="46"/>
      <c r="C25" s="46" t="s">
        <v>0</v>
      </c>
      <c r="D25" s="51"/>
      <c r="E25" s="112">
        <v>12</v>
      </c>
      <c r="F25" s="258">
        <v>11</v>
      </c>
      <c r="G25" s="258">
        <v>0</v>
      </c>
      <c r="H25" s="258">
        <v>11</v>
      </c>
      <c r="I25" s="258">
        <v>0</v>
      </c>
      <c r="J25" s="258">
        <v>11</v>
      </c>
      <c r="K25" s="259">
        <v>0</v>
      </c>
      <c r="L25" s="259">
        <v>0</v>
      </c>
      <c r="M25" s="259">
        <v>0</v>
      </c>
      <c r="N25" s="259">
        <v>0</v>
      </c>
    </row>
    <row r="26" spans="1:14">
      <c r="A26" s="88"/>
      <c r="B26" s="46" t="s">
        <v>7</v>
      </c>
      <c r="C26" s="50"/>
      <c r="D26" s="51"/>
      <c r="E26" s="112">
        <v>11</v>
      </c>
      <c r="F26" s="258">
        <v>27</v>
      </c>
      <c r="G26" s="258">
        <v>0</v>
      </c>
      <c r="H26" s="258">
        <v>27</v>
      </c>
      <c r="I26" s="258">
        <v>0</v>
      </c>
      <c r="J26" s="258">
        <v>27</v>
      </c>
      <c r="K26" s="259">
        <v>1</v>
      </c>
      <c r="L26" s="259">
        <v>0</v>
      </c>
      <c r="M26" s="259">
        <v>1</v>
      </c>
      <c r="N26" s="259">
        <v>0</v>
      </c>
    </row>
    <row r="27" spans="1:14">
      <c r="A27" s="88"/>
      <c r="B27" s="46" t="s">
        <v>8</v>
      </c>
      <c r="C27" s="46"/>
      <c r="D27" s="51" t="s">
        <v>26</v>
      </c>
      <c r="E27" s="112">
        <v>10</v>
      </c>
      <c r="F27" s="258">
        <v>35</v>
      </c>
      <c r="G27" s="258">
        <v>0</v>
      </c>
      <c r="H27" s="258">
        <v>35</v>
      </c>
      <c r="I27" s="258">
        <v>0</v>
      </c>
      <c r="J27" s="258">
        <v>35</v>
      </c>
      <c r="K27" s="259">
        <v>0</v>
      </c>
      <c r="L27" s="259">
        <v>0</v>
      </c>
      <c r="M27" s="259">
        <v>0</v>
      </c>
      <c r="N27" s="259">
        <v>0</v>
      </c>
    </row>
    <row r="28" spans="1:14">
      <c r="A28" s="88"/>
      <c r="B28" s="46" t="s">
        <v>0</v>
      </c>
      <c r="C28" s="46"/>
      <c r="D28" s="51" t="s">
        <v>8</v>
      </c>
      <c r="E28" s="112">
        <v>9</v>
      </c>
      <c r="F28" s="258">
        <v>9</v>
      </c>
      <c r="G28" s="258">
        <v>0</v>
      </c>
      <c r="H28" s="258">
        <v>9</v>
      </c>
      <c r="I28" s="258">
        <v>0</v>
      </c>
      <c r="J28" s="258">
        <v>9</v>
      </c>
      <c r="K28" s="259">
        <v>0</v>
      </c>
      <c r="L28" s="259">
        <v>1</v>
      </c>
      <c r="M28" s="259">
        <v>1</v>
      </c>
      <c r="N28" s="259">
        <v>1</v>
      </c>
    </row>
    <row r="29" spans="1:14">
      <c r="A29" s="88"/>
      <c r="B29" s="46" t="s">
        <v>2</v>
      </c>
      <c r="C29" s="46" t="s">
        <v>5</v>
      </c>
      <c r="D29" s="51" t="s">
        <v>27</v>
      </c>
      <c r="E29" s="112">
        <v>8</v>
      </c>
      <c r="F29" s="258">
        <v>6</v>
      </c>
      <c r="G29" s="258">
        <v>0</v>
      </c>
      <c r="H29" s="258">
        <v>6</v>
      </c>
      <c r="I29" s="258">
        <v>0</v>
      </c>
      <c r="J29" s="258">
        <v>6</v>
      </c>
      <c r="K29" s="259">
        <v>0</v>
      </c>
      <c r="L29" s="259">
        <v>0</v>
      </c>
      <c r="M29" s="259">
        <v>0</v>
      </c>
      <c r="N29" s="259">
        <v>0</v>
      </c>
    </row>
    <row r="30" spans="1:14">
      <c r="A30" s="88"/>
      <c r="B30" s="46" t="s">
        <v>4</v>
      </c>
      <c r="C30" s="46"/>
      <c r="D30" s="51" t="s">
        <v>4</v>
      </c>
      <c r="E30" s="112">
        <v>7</v>
      </c>
      <c r="F30" s="258">
        <v>2</v>
      </c>
      <c r="G30" s="258">
        <v>0</v>
      </c>
      <c r="H30" s="258">
        <v>2</v>
      </c>
      <c r="I30" s="258">
        <v>0</v>
      </c>
      <c r="J30" s="258">
        <v>2</v>
      </c>
      <c r="K30" s="259">
        <v>0</v>
      </c>
      <c r="L30" s="259">
        <v>0</v>
      </c>
      <c r="M30" s="259">
        <v>0</v>
      </c>
      <c r="N30" s="259">
        <v>0</v>
      </c>
    </row>
    <row r="31" spans="1:14">
      <c r="A31" s="88"/>
      <c r="B31" s="46" t="s">
        <v>0</v>
      </c>
      <c r="C31" s="46"/>
      <c r="D31" s="51" t="s">
        <v>9</v>
      </c>
      <c r="E31" s="112">
        <v>6</v>
      </c>
      <c r="F31" s="258">
        <v>14</v>
      </c>
      <c r="G31" s="258">
        <v>0</v>
      </c>
      <c r="H31" s="258">
        <v>14</v>
      </c>
      <c r="I31" s="258">
        <v>0</v>
      </c>
      <c r="J31" s="258">
        <v>14</v>
      </c>
      <c r="K31" s="259">
        <v>0</v>
      </c>
      <c r="L31" s="259">
        <v>0</v>
      </c>
      <c r="M31" s="259">
        <v>0</v>
      </c>
      <c r="N31" s="259">
        <v>0</v>
      </c>
    </row>
    <row r="32" spans="1:14">
      <c r="A32" s="88"/>
      <c r="B32" s="46" t="s">
        <v>9</v>
      </c>
      <c r="C32" s="43"/>
      <c r="D32" s="51"/>
      <c r="E32" s="112">
        <v>5</v>
      </c>
      <c r="F32" s="258">
        <v>12</v>
      </c>
      <c r="G32" s="258">
        <v>0</v>
      </c>
      <c r="H32" s="258">
        <v>12</v>
      </c>
      <c r="I32" s="258">
        <v>0</v>
      </c>
      <c r="J32" s="258">
        <v>12</v>
      </c>
      <c r="K32" s="259">
        <v>0</v>
      </c>
      <c r="L32" s="259">
        <v>0</v>
      </c>
      <c r="M32" s="259">
        <v>0</v>
      </c>
      <c r="N32" s="259">
        <v>0</v>
      </c>
    </row>
    <row r="33" spans="1:14">
      <c r="A33" s="88"/>
      <c r="B33" s="46"/>
      <c r="C33" s="46"/>
      <c r="D33" s="51"/>
      <c r="E33" s="112">
        <v>4</v>
      </c>
      <c r="F33" s="258">
        <v>12</v>
      </c>
      <c r="G33" s="258">
        <v>0</v>
      </c>
      <c r="H33" s="258">
        <v>12</v>
      </c>
      <c r="I33" s="258">
        <v>0</v>
      </c>
      <c r="J33" s="258">
        <v>12</v>
      </c>
      <c r="K33" s="259">
        <v>0</v>
      </c>
      <c r="L33" s="259">
        <v>0</v>
      </c>
      <c r="M33" s="259">
        <v>0</v>
      </c>
      <c r="N33" s="259">
        <v>0</v>
      </c>
    </row>
    <row r="34" spans="1:14">
      <c r="A34" s="88"/>
      <c r="B34" s="46"/>
      <c r="C34" s="46" t="s">
        <v>1</v>
      </c>
      <c r="D34" s="51"/>
      <c r="E34" s="112">
        <v>3</v>
      </c>
      <c r="F34" s="258">
        <v>0</v>
      </c>
      <c r="G34" s="258">
        <v>10</v>
      </c>
      <c r="H34" s="258">
        <v>10</v>
      </c>
      <c r="I34" s="258">
        <v>0</v>
      </c>
      <c r="J34" s="258">
        <v>10</v>
      </c>
      <c r="K34" s="259">
        <v>0</v>
      </c>
      <c r="L34" s="259">
        <v>0</v>
      </c>
      <c r="M34" s="259">
        <v>0</v>
      </c>
      <c r="N34" s="259">
        <v>0</v>
      </c>
    </row>
    <row r="35" spans="1:14">
      <c r="A35" s="88"/>
      <c r="B35" s="46"/>
      <c r="C35" s="46"/>
      <c r="D35" s="51"/>
      <c r="E35" s="112">
        <v>2</v>
      </c>
      <c r="F35" s="258">
        <v>0</v>
      </c>
      <c r="G35" s="258">
        <v>13</v>
      </c>
      <c r="H35" s="258">
        <v>13</v>
      </c>
      <c r="I35" s="258">
        <v>0</v>
      </c>
      <c r="J35" s="258">
        <v>13</v>
      </c>
      <c r="K35" s="259">
        <v>0</v>
      </c>
      <c r="L35" s="259">
        <v>0</v>
      </c>
      <c r="M35" s="259">
        <v>0</v>
      </c>
      <c r="N35" s="259">
        <v>0</v>
      </c>
    </row>
    <row r="36" spans="1:14">
      <c r="A36" s="88"/>
      <c r="B36" s="50"/>
      <c r="C36" s="50"/>
      <c r="D36" s="51"/>
      <c r="E36" s="43">
        <v>1</v>
      </c>
      <c r="F36" s="258">
        <v>0</v>
      </c>
      <c r="G36" s="258">
        <v>11</v>
      </c>
      <c r="H36" s="258">
        <v>16</v>
      </c>
      <c r="I36" s="258">
        <v>5</v>
      </c>
      <c r="J36" s="258">
        <v>21</v>
      </c>
      <c r="K36" s="259">
        <v>0</v>
      </c>
      <c r="L36" s="259">
        <v>0</v>
      </c>
      <c r="M36" s="259">
        <v>0</v>
      </c>
      <c r="N36" s="259">
        <v>0</v>
      </c>
    </row>
    <row r="37" spans="1:14" ht="12.75" customHeight="1">
      <c r="A37" s="88"/>
      <c r="B37" s="473" t="s">
        <v>19</v>
      </c>
      <c r="C37" s="474"/>
      <c r="D37" s="474"/>
      <c r="E37" s="474"/>
      <c r="F37" s="258">
        <v>314</v>
      </c>
      <c r="G37" s="258">
        <v>34</v>
      </c>
      <c r="H37" s="258">
        <v>348</v>
      </c>
      <c r="I37" s="258">
        <v>5</v>
      </c>
      <c r="J37" s="258">
        <v>353</v>
      </c>
      <c r="K37" s="258">
        <v>35</v>
      </c>
      <c r="L37" s="258">
        <v>9</v>
      </c>
      <c r="M37" s="258">
        <v>44</v>
      </c>
      <c r="N37" s="258">
        <v>13</v>
      </c>
    </row>
    <row r="38" spans="1:14">
      <c r="A38" s="88"/>
      <c r="B38" s="43"/>
      <c r="C38" s="43"/>
      <c r="D38" s="52"/>
      <c r="E38" s="112">
        <v>13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9">
        <v>0</v>
      </c>
      <c r="L38" s="259">
        <v>0</v>
      </c>
      <c r="M38" s="259">
        <v>0</v>
      </c>
      <c r="N38" s="259">
        <v>0</v>
      </c>
    </row>
    <row r="39" spans="1:14">
      <c r="A39" s="88"/>
      <c r="B39" s="46" t="s">
        <v>1</v>
      </c>
      <c r="C39" s="46" t="s">
        <v>0</v>
      </c>
      <c r="D39" s="51" t="s">
        <v>21</v>
      </c>
      <c r="E39" s="112">
        <v>12</v>
      </c>
      <c r="F39" s="258">
        <v>1</v>
      </c>
      <c r="G39" s="258">
        <v>0</v>
      </c>
      <c r="H39" s="258">
        <v>1</v>
      </c>
      <c r="I39" s="258">
        <v>0</v>
      </c>
      <c r="J39" s="258">
        <v>1</v>
      </c>
      <c r="K39" s="259">
        <v>0</v>
      </c>
      <c r="L39" s="259">
        <v>0</v>
      </c>
      <c r="M39" s="259">
        <v>0</v>
      </c>
      <c r="N39" s="259">
        <v>0</v>
      </c>
    </row>
    <row r="40" spans="1:14">
      <c r="A40" s="88"/>
      <c r="B40" s="46" t="s">
        <v>10</v>
      </c>
      <c r="C40" s="46"/>
      <c r="D40" s="51" t="s">
        <v>10</v>
      </c>
      <c r="E40" s="112">
        <v>11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9">
        <v>0</v>
      </c>
      <c r="L40" s="259">
        <v>0</v>
      </c>
      <c r="M40" s="259">
        <v>0</v>
      </c>
      <c r="N40" s="259">
        <v>0</v>
      </c>
    </row>
    <row r="41" spans="1:14">
      <c r="A41" s="88"/>
      <c r="B41" s="46" t="s">
        <v>11</v>
      </c>
      <c r="C41" s="43"/>
      <c r="D41" s="51" t="s">
        <v>2</v>
      </c>
      <c r="E41" s="112">
        <v>10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9">
        <v>0</v>
      </c>
      <c r="L41" s="259">
        <v>0</v>
      </c>
      <c r="M41" s="259">
        <v>0</v>
      </c>
      <c r="N41" s="259">
        <v>0</v>
      </c>
    </row>
    <row r="42" spans="1:14">
      <c r="A42" s="88"/>
      <c r="B42" s="46" t="s">
        <v>4</v>
      </c>
      <c r="C42" s="46"/>
      <c r="D42" s="51" t="s">
        <v>27</v>
      </c>
      <c r="E42" s="112">
        <v>9</v>
      </c>
      <c r="F42" s="258">
        <v>1</v>
      </c>
      <c r="G42" s="258">
        <v>0</v>
      </c>
      <c r="H42" s="258">
        <v>1</v>
      </c>
      <c r="I42" s="258">
        <v>0</v>
      </c>
      <c r="J42" s="258">
        <v>1</v>
      </c>
      <c r="K42" s="259">
        <v>0</v>
      </c>
      <c r="L42" s="259">
        <v>0</v>
      </c>
      <c r="M42" s="259">
        <v>0</v>
      </c>
      <c r="N42" s="259">
        <v>0</v>
      </c>
    </row>
    <row r="43" spans="1:14">
      <c r="A43" s="88"/>
      <c r="B43" s="46" t="s">
        <v>3</v>
      </c>
      <c r="C43" s="46" t="s">
        <v>5</v>
      </c>
      <c r="D43" s="51" t="s">
        <v>1</v>
      </c>
      <c r="E43" s="112">
        <v>8</v>
      </c>
      <c r="F43" s="258">
        <v>0</v>
      </c>
      <c r="G43" s="258">
        <v>0</v>
      </c>
      <c r="H43" s="258">
        <v>0</v>
      </c>
      <c r="I43" s="258">
        <v>0</v>
      </c>
      <c r="J43" s="258">
        <v>0</v>
      </c>
      <c r="K43" s="259">
        <v>0</v>
      </c>
      <c r="L43" s="259">
        <v>0</v>
      </c>
      <c r="M43" s="259">
        <v>0</v>
      </c>
      <c r="N43" s="259">
        <v>0</v>
      </c>
    </row>
    <row r="44" spans="1:14">
      <c r="A44" s="88"/>
      <c r="B44" s="46" t="s">
        <v>4</v>
      </c>
      <c r="C44" s="46"/>
      <c r="D44" s="51" t="s">
        <v>26</v>
      </c>
      <c r="E44" s="112">
        <v>7</v>
      </c>
      <c r="F44" s="258">
        <v>0</v>
      </c>
      <c r="G44" s="258">
        <v>0</v>
      </c>
      <c r="H44" s="258">
        <v>0</v>
      </c>
      <c r="I44" s="258">
        <v>0</v>
      </c>
      <c r="J44" s="258">
        <v>0</v>
      </c>
      <c r="K44" s="259">
        <v>0</v>
      </c>
      <c r="L44" s="259">
        <v>0</v>
      </c>
      <c r="M44" s="259">
        <v>0</v>
      </c>
      <c r="N44" s="259">
        <v>0</v>
      </c>
    </row>
    <row r="45" spans="1:14">
      <c r="A45" s="88"/>
      <c r="B45" s="46" t="s">
        <v>1</v>
      </c>
      <c r="C45" s="46"/>
      <c r="D45" s="51" t="s">
        <v>22</v>
      </c>
      <c r="E45" s="112">
        <v>6</v>
      </c>
      <c r="F45" s="258">
        <v>0</v>
      </c>
      <c r="G45" s="258">
        <v>0</v>
      </c>
      <c r="H45" s="258">
        <v>0</v>
      </c>
      <c r="I45" s="258">
        <v>0</v>
      </c>
      <c r="J45" s="258">
        <v>0</v>
      </c>
      <c r="K45" s="259">
        <v>0</v>
      </c>
      <c r="L45" s="259">
        <v>0</v>
      </c>
      <c r="M45" s="259">
        <v>0</v>
      </c>
      <c r="N45" s="259">
        <v>0</v>
      </c>
    </row>
    <row r="46" spans="1:14">
      <c r="A46" s="88"/>
      <c r="B46" s="46" t="s">
        <v>12</v>
      </c>
      <c r="C46" s="43"/>
      <c r="D46" s="51" t="s">
        <v>2</v>
      </c>
      <c r="E46" s="112">
        <v>5</v>
      </c>
      <c r="F46" s="258">
        <v>0</v>
      </c>
      <c r="G46" s="258">
        <v>0</v>
      </c>
      <c r="H46" s="258">
        <v>0</v>
      </c>
      <c r="I46" s="258">
        <v>0</v>
      </c>
      <c r="J46" s="258">
        <v>0</v>
      </c>
      <c r="K46" s="259">
        <v>0</v>
      </c>
      <c r="L46" s="259">
        <v>0</v>
      </c>
      <c r="M46" s="259">
        <v>0</v>
      </c>
      <c r="N46" s="259">
        <v>0</v>
      </c>
    </row>
    <row r="47" spans="1:14">
      <c r="A47" s="88"/>
      <c r="B47" s="46"/>
      <c r="C47" s="46"/>
      <c r="D47" s="51" t="s">
        <v>7</v>
      </c>
      <c r="E47" s="112">
        <v>4</v>
      </c>
      <c r="F47" s="258">
        <v>0</v>
      </c>
      <c r="G47" s="258">
        <v>0</v>
      </c>
      <c r="H47" s="258">
        <v>0</v>
      </c>
      <c r="I47" s="258">
        <v>0</v>
      </c>
      <c r="J47" s="258">
        <v>0</v>
      </c>
      <c r="K47" s="259">
        <v>0</v>
      </c>
      <c r="L47" s="259">
        <v>0</v>
      </c>
      <c r="M47" s="259">
        <v>0</v>
      </c>
      <c r="N47" s="259">
        <v>0</v>
      </c>
    </row>
    <row r="48" spans="1:14">
      <c r="A48" s="88"/>
      <c r="B48" s="46"/>
      <c r="C48" s="46" t="s">
        <v>1</v>
      </c>
      <c r="D48" s="51" t="s">
        <v>1</v>
      </c>
      <c r="E48" s="112">
        <v>3</v>
      </c>
      <c r="F48" s="258">
        <v>0</v>
      </c>
      <c r="G48" s="258">
        <v>0</v>
      </c>
      <c r="H48" s="258">
        <v>0</v>
      </c>
      <c r="I48" s="258">
        <v>0</v>
      </c>
      <c r="J48" s="258">
        <v>0</v>
      </c>
      <c r="K48" s="259">
        <v>0</v>
      </c>
      <c r="L48" s="259">
        <v>0</v>
      </c>
      <c r="M48" s="259">
        <v>0</v>
      </c>
      <c r="N48" s="259">
        <v>0</v>
      </c>
    </row>
    <row r="49" spans="1:14">
      <c r="A49" s="88"/>
      <c r="B49" s="46"/>
      <c r="C49" s="46"/>
      <c r="D49" s="51" t="s">
        <v>3</v>
      </c>
      <c r="E49" s="112">
        <v>2</v>
      </c>
      <c r="F49" s="258">
        <v>0</v>
      </c>
      <c r="G49" s="258">
        <v>0</v>
      </c>
      <c r="H49" s="258">
        <v>0</v>
      </c>
      <c r="I49" s="258">
        <v>0</v>
      </c>
      <c r="J49" s="258">
        <v>0</v>
      </c>
      <c r="K49" s="259">
        <v>0</v>
      </c>
      <c r="L49" s="259">
        <v>0</v>
      </c>
      <c r="M49" s="259">
        <v>0</v>
      </c>
      <c r="N49" s="259">
        <v>0</v>
      </c>
    </row>
    <row r="50" spans="1:14">
      <c r="A50" s="88"/>
      <c r="B50" s="50"/>
      <c r="C50" s="51"/>
      <c r="D50" s="50"/>
      <c r="E50" s="43">
        <v>1</v>
      </c>
      <c r="F50" s="258">
        <v>0</v>
      </c>
      <c r="G50" s="258">
        <v>0</v>
      </c>
      <c r="H50" s="258">
        <v>0</v>
      </c>
      <c r="I50" s="258">
        <v>0</v>
      </c>
      <c r="J50" s="258">
        <v>0</v>
      </c>
      <c r="K50" s="259">
        <v>0</v>
      </c>
      <c r="L50" s="259">
        <v>0</v>
      </c>
      <c r="M50" s="259">
        <v>0</v>
      </c>
      <c r="N50" s="259">
        <v>0</v>
      </c>
    </row>
    <row r="51" spans="1:14" ht="12.75" customHeight="1">
      <c r="B51" s="476" t="s">
        <v>20</v>
      </c>
      <c r="C51" s="476"/>
      <c r="D51" s="476"/>
      <c r="E51" s="476"/>
      <c r="F51" s="258">
        <v>2</v>
      </c>
      <c r="G51" s="258">
        <v>0</v>
      </c>
      <c r="H51" s="258">
        <v>2</v>
      </c>
      <c r="I51" s="258">
        <v>0</v>
      </c>
      <c r="J51" s="258">
        <v>2</v>
      </c>
      <c r="K51" s="258">
        <v>0</v>
      </c>
      <c r="L51" s="258">
        <v>0</v>
      </c>
      <c r="M51" s="258">
        <v>0</v>
      </c>
      <c r="N51" s="258">
        <v>0</v>
      </c>
    </row>
    <row r="52" spans="1:14">
      <c r="B52" s="473" t="s">
        <v>37</v>
      </c>
      <c r="C52" s="474"/>
      <c r="D52" s="474"/>
      <c r="E52" s="475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71" t="s">
        <v>40</v>
      </c>
      <c r="C53" s="471"/>
      <c r="D53" s="471"/>
      <c r="E53" s="471"/>
      <c r="F53" s="268">
        <v>483</v>
      </c>
      <c r="G53" s="268">
        <v>67</v>
      </c>
      <c r="H53" s="268">
        <v>552</v>
      </c>
      <c r="I53" s="268">
        <v>6</v>
      </c>
      <c r="J53" s="268">
        <v>558</v>
      </c>
      <c r="K53" s="268">
        <v>59</v>
      </c>
      <c r="L53" s="268">
        <v>11</v>
      </c>
      <c r="M53" s="268">
        <v>70</v>
      </c>
      <c r="N53" s="268">
        <v>16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100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101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2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9" t="s">
        <v>16</v>
      </c>
      <c r="G9" s="109" t="s">
        <v>17</v>
      </c>
      <c r="H9" s="109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110">
        <v>13</v>
      </c>
      <c r="F10" s="258">
        <v>601</v>
      </c>
      <c r="G10" s="258">
        <v>0</v>
      </c>
      <c r="H10" s="258">
        <f>F10+G10</f>
        <v>601</v>
      </c>
      <c r="I10" s="258">
        <v>0</v>
      </c>
      <c r="J10" s="258">
        <f>H10+I10</f>
        <v>601</v>
      </c>
      <c r="K10" s="259">
        <v>773</v>
      </c>
      <c r="L10" s="259">
        <v>252</v>
      </c>
      <c r="M10" s="260">
        <f>K10+L10</f>
        <v>1025</v>
      </c>
      <c r="N10" s="259">
        <v>309</v>
      </c>
    </row>
    <row r="11" spans="1:14">
      <c r="A11" s="3"/>
      <c r="B11" s="15" t="s">
        <v>1</v>
      </c>
      <c r="C11" s="16" t="s">
        <v>0</v>
      </c>
      <c r="D11" s="11"/>
      <c r="E11" s="110">
        <v>12</v>
      </c>
      <c r="F11" s="258">
        <v>28</v>
      </c>
      <c r="G11" s="258">
        <v>0</v>
      </c>
      <c r="H11" s="258">
        <f t="shared" ref="H11:H22" si="0">F11+G11</f>
        <v>28</v>
      </c>
      <c r="I11" s="258">
        <v>0</v>
      </c>
      <c r="J11" s="258">
        <f t="shared" ref="J11:J50" si="1">H11+I11</f>
        <v>28</v>
      </c>
      <c r="K11" s="259">
        <v>4</v>
      </c>
      <c r="L11" s="259">
        <v>2</v>
      </c>
      <c r="M11" s="260">
        <f t="shared" ref="M11:M22" si="2">K11+L11</f>
        <v>6</v>
      </c>
      <c r="N11" s="259">
        <v>2</v>
      </c>
    </row>
    <row r="12" spans="1:14">
      <c r="A12" s="3"/>
      <c r="B12" s="15" t="s">
        <v>2</v>
      </c>
      <c r="C12" s="17"/>
      <c r="D12" s="18" t="s">
        <v>6</v>
      </c>
      <c r="E12" s="110">
        <v>11</v>
      </c>
      <c r="F12" s="258">
        <v>35</v>
      </c>
      <c r="G12" s="258">
        <v>0</v>
      </c>
      <c r="H12" s="258">
        <f t="shared" si="0"/>
        <v>35</v>
      </c>
      <c r="I12" s="258">
        <v>0</v>
      </c>
      <c r="J12" s="258">
        <f t="shared" si="1"/>
        <v>35</v>
      </c>
      <c r="K12" s="259">
        <v>7</v>
      </c>
      <c r="L12" s="259">
        <v>0</v>
      </c>
      <c r="M12" s="260">
        <f t="shared" si="2"/>
        <v>7</v>
      </c>
      <c r="N12" s="259">
        <v>0</v>
      </c>
    </row>
    <row r="13" spans="1:14">
      <c r="A13" s="3"/>
      <c r="B13" s="15" t="s">
        <v>1</v>
      </c>
      <c r="C13" s="16"/>
      <c r="D13" s="18" t="s">
        <v>10</v>
      </c>
      <c r="E13" s="110">
        <v>10</v>
      </c>
      <c r="F13" s="258">
        <v>56</v>
      </c>
      <c r="G13" s="258">
        <v>0</v>
      </c>
      <c r="H13" s="258">
        <f t="shared" si="0"/>
        <v>56</v>
      </c>
      <c r="I13" s="258">
        <v>0</v>
      </c>
      <c r="J13" s="258">
        <f t="shared" si="1"/>
        <v>56</v>
      </c>
      <c r="K13" s="259">
        <v>4</v>
      </c>
      <c r="L13" s="259">
        <v>0</v>
      </c>
      <c r="M13" s="260">
        <f t="shared" si="2"/>
        <v>4</v>
      </c>
      <c r="N13" s="259">
        <v>0</v>
      </c>
    </row>
    <row r="14" spans="1:14">
      <c r="A14" s="3"/>
      <c r="B14" s="15" t="s">
        <v>3</v>
      </c>
      <c r="C14" s="16"/>
      <c r="D14" s="18" t="s">
        <v>25</v>
      </c>
      <c r="E14" s="110">
        <v>9</v>
      </c>
      <c r="F14" s="258">
        <v>26</v>
      </c>
      <c r="G14" s="258">
        <v>0</v>
      </c>
      <c r="H14" s="258">
        <f t="shared" si="0"/>
        <v>26</v>
      </c>
      <c r="I14" s="258">
        <v>0</v>
      </c>
      <c r="J14" s="258">
        <f t="shared" si="1"/>
        <v>26</v>
      </c>
      <c r="K14" s="259">
        <v>2</v>
      </c>
      <c r="L14" s="259">
        <v>0</v>
      </c>
      <c r="M14" s="260">
        <f t="shared" si="2"/>
        <v>2</v>
      </c>
      <c r="N14" s="259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110">
        <v>8</v>
      </c>
      <c r="F15" s="258">
        <v>30</v>
      </c>
      <c r="G15" s="258">
        <v>0</v>
      </c>
      <c r="H15" s="258">
        <f t="shared" si="0"/>
        <v>30</v>
      </c>
      <c r="I15" s="258">
        <v>0</v>
      </c>
      <c r="J15" s="258">
        <f t="shared" si="1"/>
        <v>30</v>
      </c>
      <c r="K15" s="259">
        <v>2</v>
      </c>
      <c r="L15" s="259">
        <v>0</v>
      </c>
      <c r="M15" s="260">
        <f t="shared" si="2"/>
        <v>2</v>
      </c>
      <c r="N15" s="259">
        <v>0</v>
      </c>
    </row>
    <row r="16" spans="1:14">
      <c r="A16" s="3"/>
      <c r="B16" s="15" t="s">
        <v>6</v>
      </c>
      <c r="C16" s="16"/>
      <c r="D16" s="18" t="s">
        <v>12</v>
      </c>
      <c r="E16" s="110">
        <v>7</v>
      </c>
      <c r="F16" s="258">
        <v>128</v>
      </c>
      <c r="G16" s="258">
        <v>0</v>
      </c>
      <c r="H16" s="258">
        <f t="shared" si="0"/>
        <v>128</v>
      </c>
      <c r="I16" s="258">
        <v>0</v>
      </c>
      <c r="J16" s="258">
        <f t="shared" si="1"/>
        <v>128</v>
      </c>
      <c r="K16" s="259">
        <v>0</v>
      </c>
      <c r="L16" s="259">
        <v>0</v>
      </c>
      <c r="M16" s="260">
        <f t="shared" si="2"/>
        <v>0</v>
      </c>
      <c r="N16" s="259">
        <v>0</v>
      </c>
    </row>
    <row r="17" spans="1:14">
      <c r="A17" s="3"/>
      <c r="B17" s="15" t="s">
        <v>7</v>
      </c>
      <c r="C17" s="17"/>
      <c r="D17" s="18" t="s">
        <v>4</v>
      </c>
      <c r="E17" s="110">
        <v>6</v>
      </c>
      <c r="F17" s="258">
        <v>59</v>
      </c>
      <c r="G17" s="258">
        <v>0</v>
      </c>
      <c r="H17" s="258">
        <f t="shared" si="0"/>
        <v>59</v>
      </c>
      <c r="I17" s="258">
        <v>0</v>
      </c>
      <c r="J17" s="258">
        <f t="shared" si="1"/>
        <v>59</v>
      </c>
      <c r="K17" s="259">
        <v>2</v>
      </c>
      <c r="L17" s="259">
        <v>2</v>
      </c>
      <c r="M17" s="260">
        <f t="shared" si="2"/>
        <v>4</v>
      </c>
      <c r="N17" s="259">
        <v>5</v>
      </c>
    </row>
    <row r="18" spans="1:14">
      <c r="A18" s="3"/>
      <c r="B18" s="15" t="s">
        <v>1</v>
      </c>
      <c r="C18" s="16"/>
      <c r="D18" s="18" t="s">
        <v>9</v>
      </c>
      <c r="E18" s="110">
        <v>5</v>
      </c>
      <c r="F18" s="258">
        <v>66</v>
      </c>
      <c r="G18" s="258">
        <v>0</v>
      </c>
      <c r="H18" s="258">
        <f t="shared" si="0"/>
        <v>66</v>
      </c>
      <c r="I18" s="258">
        <v>0</v>
      </c>
      <c r="J18" s="258">
        <f t="shared" si="1"/>
        <v>66</v>
      </c>
      <c r="K18" s="259">
        <v>0</v>
      </c>
      <c r="L18" s="259">
        <v>0</v>
      </c>
      <c r="M18" s="260">
        <f t="shared" si="2"/>
        <v>0</v>
      </c>
      <c r="N18" s="259">
        <v>0</v>
      </c>
    </row>
    <row r="19" spans="1:14">
      <c r="A19" s="3"/>
      <c r="B19" s="15"/>
      <c r="C19" s="16"/>
      <c r="D19" s="18" t="s">
        <v>12</v>
      </c>
      <c r="E19" s="110">
        <v>4</v>
      </c>
      <c r="F19" s="258">
        <v>162</v>
      </c>
      <c r="G19" s="258">
        <v>0</v>
      </c>
      <c r="H19" s="258">
        <f t="shared" si="0"/>
        <v>162</v>
      </c>
      <c r="I19" s="258">
        <v>0</v>
      </c>
      <c r="J19" s="258">
        <f t="shared" si="1"/>
        <v>162</v>
      </c>
      <c r="K19" s="259">
        <v>0</v>
      </c>
      <c r="L19" s="259">
        <v>0</v>
      </c>
      <c r="M19" s="260">
        <f t="shared" si="2"/>
        <v>0</v>
      </c>
      <c r="N19" s="259">
        <v>0</v>
      </c>
    </row>
    <row r="20" spans="1:14">
      <c r="A20" s="3"/>
      <c r="B20" s="15"/>
      <c r="C20" s="16" t="s">
        <v>1</v>
      </c>
      <c r="D20" s="11"/>
      <c r="E20" s="110">
        <v>3</v>
      </c>
      <c r="F20" s="258">
        <v>0</v>
      </c>
      <c r="G20" s="258">
        <v>42</v>
      </c>
      <c r="H20" s="258">
        <f t="shared" si="0"/>
        <v>42</v>
      </c>
      <c r="I20" s="258">
        <v>0</v>
      </c>
      <c r="J20" s="258">
        <f t="shared" si="1"/>
        <v>42</v>
      </c>
      <c r="K20" s="259">
        <v>0</v>
      </c>
      <c r="L20" s="259">
        <v>0</v>
      </c>
      <c r="M20" s="260">
        <f t="shared" si="2"/>
        <v>0</v>
      </c>
      <c r="N20" s="259">
        <v>0</v>
      </c>
    </row>
    <row r="21" spans="1:14">
      <c r="A21" s="3"/>
      <c r="B21" s="15"/>
      <c r="C21" s="16"/>
      <c r="D21" s="11"/>
      <c r="E21" s="110">
        <v>2</v>
      </c>
      <c r="F21" s="258">
        <v>0</v>
      </c>
      <c r="G21" s="258">
        <v>56</v>
      </c>
      <c r="H21" s="258">
        <f t="shared" si="0"/>
        <v>56</v>
      </c>
      <c r="I21" s="258">
        <v>0</v>
      </c>
      <c r="J21" s="258">
        <f t="shared" si="1"/>
        <v>56</v>
      </c>
      <c r="K21" s="259">
        <v>0</v>
      </c>
      <c r="L21" s="259">
        <v>0</v>
      </c>
      <c r="M21" s="260">
        <f t="shared" si="2"/>
        <v>0</v>
      </c>
      <c r="N21" s="259">
        <v>0</v>
      </c>
    </row>
    <row r="22" spans="1:14">
      <c r="A22" s="3"/>
      <c r="B22" s="19"/>
      <c r="C22" s="17"/>
      <c r="D22" s="11"/>
      <c r="E22" s="9">
        <v>1</v>
      </c>
      <c r="F22" s="258">
        <v>0</v>
      </c>
      <c r="G22" s="258">
        <v>123</v>
      </c>
      <c r="H22" s="258">
        <f t="shared" si="0"/>
        <v>123</v>
      </c>
      <c r="I22" s="258">
        <v>23</v>
      </c>
      <c r="J22" s="258">
        <f t="shared" si="1"/>
        <v>146</v>
      </c>
      <c r="K22" s="259">
        <v>0</v>
      </c>
      <c r="L22" s="259">
        <v>0</v>
      </c>
      <c r="M22" s="260">
        <f t="shared" si="2"/>
        <v>0</v>
      </c>
      <c r="N22" s="259">
        <v>0</v>
      </c>
    </row>
    <row r="23" spans="1:14" ht="12.75" customHeight="1">
      <c r="A23" s="3"/>
      <c r="B23" s="434" t="s">
        <v>18</v>
      </c>
      <c r="C23" s="435"/>
      <c r="D23" s="435"/>
      <c r="E23" s="436"/>
      <c r="F23" s="258">
        <f t="shared" ref="F23:N23" si="3">SUM(F10:F22)</f>
        <v>1191</v>
      </c>
      <c r="G23" s="258">
        <f t="shared" si="3"/>
        <v>221</v>
      </c>
      <c r="H23" s="261">
        <f t="shared" si="3"/>
        <v>1412</v>
      </c>
      <c r="I23" s="258">
        <f t="shared" si="3"/>
        <v>23</v>
      </c>
      <c r="J23" s="261">
        <f t="shared" si="3"/>
        <v>1435</v>
      </c>
      <c r="K23" s="262">
        <f t="shared" si="3"/>
        <v>794</v>
      </c>
      <c r="L23" s="262">
        <f t="shared" si="3"/>
        <v>256</v>
      </c>
      <c r="M23" s="258">
        <f t="shared" si="3"/>
        <v>1050</v>
      </c>
      <c r="N23" s="258">
        <f t="shared" si="3"/>
        <v>316</v>
      </c>
    </row>
    <row r="24" spans="1:14">
      <c r="A24" s="3"/>
      <c r="B24" s="15"/>
      <c r="C24" s="15"/>
      <c r="D24" s="22"/>
      <c r="E24" s="19">
        <v>13</v>
      </c>
      <c r="F24" s="258">
        <v>1303</v>
      </c>
      <c r="G24" s="258">
        <v>0</v>
      </c>
      <c r="H24" s="258">
        <f>F24+G24</f>
        <v>1303</v>
      </c>
      <c r="I24" s="258">
        <v>0</v>
      </c>
      <c r="J24" s="258">
        <f t="shared" si="1"/>
        <v>1303</v>
      </c>
      <c r="K24" s="259">
        <v>720</v>
      </c>
      <c r="L24" s="259">
        <v>135</v>
      </c>
      <c r="M24" s="259">
        <f>K24+L24</f>
        <v>855</v>
      </c>
      <c r="N24" s="259">
        <v>172</v>
      </c>
    </row>
    <row r="25" spans="1:14">
      <c r="A25" s="3"/>
      <c r="B25" s="15"/>
      <c r="C25" s="15" t="s">
        <v>0</v>
      </c>
      <c r="D25" s="22"/>
      <c r="E25" s="110">
        <v>12</v>
      </c>
      <c r="F25" s="258">
        <v>25</v>
      </c>
      <c r="G25" s="258">
        <v>0</v>
      </c>
      <c r="H25" s="258">
        <f t="shared" ref="H25:H50" si="4">F25+G25</f>
        <v>25</v>
      </c>
      <c r="I25" s="258">
        <v>0</v>
      </c>
      <c r="J25" s="258">
        <f t="shared" si="1"/>
        <v>25</v>
      </c>
      <c r="K25" s="259">
        <v>2</v>
      </c>
      <c r="L25" s="259">
        <v>0</v>
      </c>
      <c r="M25" s="259">
        <f t="shared" ref="M25:M36" si="5">K25+L25</f>
        <v>2</v>
      </c>
      <c r="N25" s="259">
        <v>0</v>
      </c>
    </row>
    <row r="26" spans="1:14">
      <c r="A26" s="3"/>
      <c r="B26" s="15" t="s">
        <v>7</v>
      </c>
      <c r="C26" s="19"/>
      <c r="D26" s="22"/>
      <c r="E26" s="110">
        <v>11</v>
      </c>
      <c r="F26" s="258">
        <v>57</v>
      </c>
      <c r="G26" s="258">
        <v>0</v>
      </c>
      <c r="H26" s="258">
        <f t="shared" si="4"/>
        <v>57</v>
      </c>
      <c r="I26" s="258">
        <v>0</v>
      </c>
      <c r="J26" s="258">
        <f t="shared" si="1"/>
        <v>57</v>
      </c>
      <c r="K26" s="259">
        <v>2</v>
      </c>
      <c r="L26" s="259">
        <v>0</v>
      </c>
      <c r="M26" s="259">
        <f t="shared" si="5"/>
        <v>2</v>
      </c>
      <c r="N26" s="259">
        <v>0</v>
      </c>
    </row>
    <row r="27" spans="1:14">
      <c r="A27" s="3"/>
      <c r="B27" s="15" t="s">
        <v>8</v>
      </c>
      <c r="C27" s="15"/>
      <c r="D27" s="22" t="s">
        <v>26</v>
      </c>
      <c r="E27" s="110">
        <v>10</v>
      </c>
      <c r="F27" s="258">
        <v>87</v>
      </c>
      <c r="G27" s="258">
        <v>0</v>
      </c>
      <c r="H27" s="258">
        <f t="shared" si="4"/>
        <v>87</v>
      </c>
      <c r="I27" s="258">
        <v>0</v>
      </c>
      <c r="J27" s="258">
        <f t="shared" si="1"/>
        <v>87</v>
      </c>
      <c r="K27" s="259">
        <v>0</v>
      </c>
      <c r="L27" s="259">
        <v>0</v>
      </c>
      <c r="M27" s="259">
        <f t="shared" si="5"/>
        <v>0</v>
      </c>
      <c r="N27" s="259">
        <v>0</v>
      </c>
    </row>
    <row r="28" spans="1:14">
      <c r="A28" s="3"/>
      <c r="B28" s="15" t="s">
        <v>0</v>
      </c>
      <c r="C28" s="15"/>
      <c r="D28" s="22" t="s">
        <v>8</v>
      </c>
      <c r="E28" s="110">
        <v>9</v>
      </c>
      <c r="F28" s="258">
        <v>94</v>
      </c>
      <c r="G28" s="258">
        <v>0</v>
      </c>
      <c r="H28" s="258">
        <f t="shared" si="4"/>
        <v>94</v>
      </c>
      <c r="I28" s="258">
        <v>0</v>
      </c>
      <c r="J28" s="258">
        <f t="shared" si="1"/>
        <v>94</v>
      </c>
      <c r="K28" s="259">
        <v>0</v>
      </c>
      <c r="L28" s="259">
        <v>0</v>
      </c>
      <c r="M28" s="259">
        <f t="shared" si="5"/>
        <v>0</v>
      </c>
      <c r="N28" s="259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110">
        <v>8</v>
      </c>
      <c r="F29" s="258">
        <v>57</v>
      </c>
      <c r="G29" s="258">
        <v>0</v>
      </c>
      <c r="H29" s="258">
        <f t="shared" si="4"/>
        <v>57</v>
      </c>
      <c r="I29" s="258">
        <v>0</v>
      </c>
      <c r="J29" s="258">
        <f t="shared" si="1"/>
        <v>57</v>
      </c>
      <c r="K29" s="259">
        <v>0</v>
      </c>
      <c r="L29" s="259">
        <v>0</v>
      </c>
      <c r="M29" s="259">
        <f t="shared" si="5"/>
        <v>0</v>
      </c>
      <c r="N29" s="259">
        <v>0</v>
      </c>
    </row>
    <row r="30" spans="1:14">
      <c r="A30" s="3"/>
      <c r="B30" s="15" t="s">
        <v>4</v>
      </c>
      <c r="C30" s="15"/>
      <c r="D30" s="22" t="s">
        <v>4</v>
      </c>
      <c r="E30" s="110">
        <v>7</v>
      </c>
      <c r="F30" s="258">
        <v>311</v>
      </c>
      <c r="G30" s="258">
        <v>0</v>
      </c>
      <c r="H30" s="258">
        <f t="shared" si="4"/>
        <v>311</v>
      </c>
      <c r="I30" s="258">
        <v>0</v>
      </c>
      <c r="J30" s="258">
        <f t="shared" si="1"/>
        <v>311</v>
      </c>
      <c r="K30" s="259">
        <v>1</v>
      </c>
      <c r="L30" s="259">
        <v>1</v>
      </c>
      <c r="M30" s="259">
        <f t="shared" si="5"/>
        <v>2</v>
      </c>
      <c r="N30" s="259">
        <v>1</v>
      </c>
    </row>
    <row r="31" spans="1:14">
      <c r="A31" s="3"/>
      <c r="B31" s="15" t="s">
        <v>0</v>
      </c>
      <c r="C31" s="15"/>
      <c r="D31" s="22" t="s">
        <v>9</v>
      </c>
      <c r="E31" s="110">
        <v>6</v>
      </c>
      <c r="F31" s="258">
        <v>128</v>
      </c>
      <c r="G31" s="258">
        <v>0</v>
      </c>
      <c r="H31" s="258">
        <f t="shared" si="4"/>
        <v>128</v>
      </c>
      <c r="I31" s="258">
        <v>0</v>
      </c>
      <c r="J31" s="258">
        <f t="shared" si="1"/>
        <v>128</v>
      </c>
      <c r="K31" s="259">
        <v>1</v>
      </c>
      <c r="L31" s="259">
        <v>4</v>
      </c>
      <c r="M31" s="259">
        <f t="shared" si="5"/>
        <v>5</v>
      </c>
      <c r="N31" s="259">
        <v>8</v>
      </c>
    </row>
    <row r="32" spans="1:14">
      <c r="A32" s="3"/>
      <c r="B32" s="15" t="s">
        <v>9</v>
      </c>
      <c r="C32" s="9"/>
      <c r="D32" s="22"/>
      <c r="E32" s="110">
        <v>5</v>
      </c>
      <c r="F32" s="258">
        <v>104</v>
      </c>
      <c r="G32" s="258">
        <v>0</v>
      </c>
      <c r="H32" s="258">
        <f t="shared" si="4"/>
        <v>104</v>
      </c>
      <c r="I32" s="258">
        <v>0</v>
      </c>
      <c r="J32" s="258">
        <f t="shared" si="1"/>
        <v>104</v>
      </c>
      <c r="K32" s="259">
        <v>0</v>
      </c>
      <c r="L32" s="259">
        <v>1</v>
      </c>
      <c r="M32" s="259">
        <f t="shared" si="5"/>
        <v>1</v>
      </c>
      <c r="N32" s="259">
        <v>2</v>
      </c>
    </row>
    <row r="33" spans="1:14">
      <c r="A33" s="3"/>
      <c r="B33" s="15"/>
      <c r="C33" s="15"/>
      <c r="D33" s="22"/>
      <c r="E33" s="110">
        <v>4</v>
      </c>
      <c r="F33" s="258">
        <v>141</v>
      </c>
      <c r="G33" s="258">
        <v>0</v>
      </c>
      <c r="H33" s="258">
        <f t="shared" si="4"/>
        <v>141</v>
      </c>
      <c r="I33" s="258">
        <v>0</v>
      </c>
      <c r="J33" s="258">
        <f t="shared" si="1"/>
        <v>141</v>
      </c>
      <c r="K33" s="259">
        <v>0</v>
      </c>
      <c r="L33" s="259">
        <v>0</v>
      </c>
      <c r="M33" s="259">
        <f t="shared" si="5"/>
        <v>0</v>
      </c>
      <c r="N33" s="259">
        <v>0</v>
      </c>
    </row>
    <row r="34" spans="1:14">
      <c r="A34" s="3"/>
      <c r="B34" s="15"/>
      <c r="C34" s="15" t="s">
        <v>1</v>
      </c>
      <c r="D34" s="22"/>
      <c r="E34" s="110">
        <v>3</v>
      </c>
      <c r="F34" s="258">
        <v>0</v>
      </c>
      <c r="G34" s="258">
        <v>100</v>
      </c>
      <c r="H34" s="258">
        <f t="shared" si="4"/>
        <v>100</v>
      </c>
      <c r="I34" s="258">
        <v>0</v>
      </c>
      <c r="J34" s="258">
        <f t="shared" si="1"/>
        <v>100</v>
      </c>
      <c r="K34" s="259">
        <v>1</v>
      </c>
      <c r="L34" s="259">
        <v>0</v>
      </c>
      <c r="M34" s="259">
        <f t="shared" si="5"/>
        <v>1</v>
      </c>
      <c r="N34" s="259">
        <v>0</v>
      </c>
    </row>
    <row r="35" spans="1:14">
      <c r="A35" s="3"/>
      <c r="B35" s="15"/>
      <c r="C35" s="15"/>
      <c r="D35" s="22"/>
      <c r="E35" s="110">
        <v>2</v>
      </c>
      <c r="F35" s="258">
        <v>0</v>
      </c>
      <c r="G35" s="258">
        <v>86</v>
      </c>
      <c r="H35" s="258">
        <f t="shared" si="4"/>
        <v>86</v>
      </c>
      <c r="I35" s="258">
        <v>0</v>
      </c>
      <c r="J35" s="258">
        <f t="shared" si="1"/>
        <v>86</v>
      </c>
      <c r="K35" s="259">
        <v>0</v>
      </c>
      <c r="L35" s="259">
        <v>0</v>
      </c>
      <c r="M35" s="259">
        <f t="shared" si="5"/>
        <v>0</v>
      </c>
      <c r="N35" s="259">
        <v>0</v>
      </c>
    </row>
    <row r="36" spans="1:14">
      <c r="A36" s="3"/>
      <c r="B36" s="19"/>
      <c r="C36" s="19"/>
      <c r="D36" s="22"/>
      <c r="E36" s="9">
        <v>1</v>
      </c>
      <c r="F36" s="258">
        <v>0</v>
      </c>
      <c r="G36" s="258">
        <v>134</v>
      </c>
      <c r="H36" s="263">
        <f t="shared" si="4"/>
        <v>134</v>
      </c>
      <c r="I36" s="263">
        <v>32</v>
      </c>
      <c r="J36" s="263">
        <f t="shared" si="1"/>
        <v>166</v>
      </c>
      <c r="K36" s="266">
        <v>0</v>
      </c>
      <c r="L36" s="266">
        <v>0</v>
      </c>
      <c r="M36" s="266">
        <f t="shared" si="5"/>
        <v>0</v>
      </c>
      <c r="N36" s="266">
        <v>0</v>
      </c>
    </row>
    <row r="37" spans="1:14" ht="12.75" customHeight="1">
      <c r="A37" s="3"/>
      <c r="B37" s="434" t="s">
        <v>19</v>
      </c>
      <c r="C37" s="435"/>
      <c r="D37" s="435"/>
      <c r="E37" s="435"/>
      <c r="F37" s="262">
        <f t="shared" ref="F37:N37" si="6">SUM(F24:F36)</f>
        <v>2307</v>
      </c>
      <c r="G37" s="262">
        <f t="shared" si="6"/>
        <v>320</v>
      </c>
      <c r="H37" s="258">
        <f t="shared" si="6"/>
        <v>2627</v>
      </c>
      <c r="I37" s="258">
        <f t="shared" si="6"/>
        <v>32</v>
      </c>
      <c r="J37" s="258">
        <f t="shared" si="6"/>
        <v>2659</v>
      </c>
      <c r="K37" s="258">
        <f t="shared" si="6"/>
        <v>727</v>
      </c>
      <c r="L37" s="258">
        <f t="shared" si="6"/>
        <v>141</v>
      </c>
      <c r="M37" s="258">
        <f t="shared" si="6"/>
        <v>868</v>
      </c>
      <c r="N37" s="258">
        <f t="shared" si="6"/>
        <v>183</v>
      </c>
    </row>
    <row r="38" spans="1:14">
      <c r="A38" s="3"/>
      <c r="B38" s="9"/>
      <c r="C38" s="9"/>
      <c r="D38" s="23"/>
      <c r="E38" s="110">
        <v>13</v>
      </c>
      <c r="F38" s="258"/>
      <c r="G38" s="258"/>
      <c r="H38" s="264">
        <f t="shared" si="4"/>
        <v>0</v>
      </c>
      <c r="I38" s="264"/>
      <c r="J38" s="264">
        <f t="shared" si="1"/>
        <v>0</v>
      </c>
      <c r="K38" s="265"/>
      <c r="L38" s="265"/>
      <c r="M38" s="265">
        <f>K38+L38</f>
        <v>0</v>
      </c>
      <c r="N38" s="265"/>
    </row>
    <row r="39" spans="1:14">
      <c r="A39" s="3"/>
      <c r="B39" s="15" t="s">
        <v>1</v>
      </c>
      <c r="C39" s="15" t="s">
        <v>0</v>
      </c>
      <c r="D39" s="22" t="s">
        <v>21</v>
      </c>
      <c r="E39" s="110">
        <v>12</v>
      </c>
      <c r="F39" s="258"/>
      <c r="G39" s="258"/>
      <c r="H39" s="258">
        <f t="shared" si="4"/>
        <v>0</v>
      </c>
      <c r="I39" s="258"/>
      <c r="J39" s="258">
        <f t="shared" si="1"/>
        <v>0</v>
      </c>
      <c r="K39" s="259"/>
      <c r="L39" s="259"/>
      <c r="M39" s="259">
        <f t="shared" ref="M39:M50" si="7">K39+L39</f>
        <v>0</v>
      </c>
      <c r="N39" s="259"/>
    </row>
    <row r="40" spans="1:14">
      <c r="A40" s="3"/>
      <c r="B40" s="15" t="s">
        <v>10</v>
      </c>
      <c r="C40" s="15"/>
      <c r="D40" s="22" t="s">
        <v>10</v>
      </c>
      <c r="E40" s="110">
        <v>11</v>
      </c>
      <c r="F40" s="258"/>
      <c r="G40" s="258"/>
      <c r="H40" s="258">
        <f t="shared" si="4"/>
        <v>0</v>
      </c>
      <c r="I40" s="258"/>
      <c r="J40" s="258">
        <f t="shared" si="1"/>
        <v>0</v>
      </c>
      <c r="K40" s="259"/>
      <c r="L40" s="259"/>
      <c r="M40" s="259">
        <f t="shared" si="7"/>
        <v>0</v>
      </c>
      <c r="N40" s="259"/>
    </row>
    <row r="41" spans="1:14">
      <c r="A41" s="3"/>
      <c r="B41" s="15" t="s">
        <v>11</v>
      </c>
      <c r="C41" s="9"/>
      <c r="D41" s="22" t="s">
        <v>2</v>
      </c>
      <c r="E41" s="110">
        <v>10</v>
      </c>
      <c r="F41" s="258"/>
      <c r="G41" s="258"/>
      <c r="H41" s="258">
        <f t="shared" si="4"/>
        <v>0</v>
      </c>
      <c r="I41" s="258"/>
      <c r="J41" s="258">
        <f t="shared" si="1"/>
        <v>0</v>
      </c>
      <c r="K41" s="259"/>
      <c r="L41" s="259"/>
      <c r="M41" s="259">
        <f t="shared" si="7"/>
        <v>0</v>
      </c>
      <c r="N41" s="259"/>
    </row>
    <row r="42" spans="1:14">
      <c r="A42" s="3"/>
      <c r="B42" s="15" t="s">
        <v>4</v>
      </c>
      <c r="C42" s="15"/>
      <c r="D42" s="22" t="s">
        <v>27</v>
      </c>
      <c r="E42" s="110">
        <v>9</v>
      </c>
      <c r="F42" s="258"/>
      <c r="G42" s="258"/>
      <c r="H42" s="258">
        <f t="shared" si="4"/>
        <v>0</v>
      </c>
      <c r="I42" s="258"/>
      <c r="J42" s="258">
        <f t="shared" si="1"/>
        <v>0</v>
      </c>
      <c r="K42" s="259"/>
      <c r="L42" s="259"/>
      <c r="M42" s="259">
        <f t="shared" si="7"/>
        <v>0</v>
      </c>
      <c r="N42" s="259"/>
    </row>
    <row r="43" spans="1:14">
      <c r="A43" s="3"/>
      <c r="B43" s="15" t="s">
        <v>3</v>
      </c>
      <c r="C43" s="15" t="s">
        <v>5</v>
      </c>
      <c r="D43" s="22" t="s">
        <v>1</v>
      </c>
      <c r="E43" s="110">
        <v>8</v>
      </c>
      <c r="F43" s="258"/>
      <c r="G43" s="258"/>
      <c r="H43" s="258">
        <f t="shared" si="4"/>
        <v>0</v>
      </c>
      <c r="I43" s="258"/>
      <c r="J43" s="258">
        <f t="shared" si="1"/>
        <v>0</v>
      </c>
      <c r="K43" s="259"/>
      <c r="L43" s="259"/>
      <c r="M43" s="259">
        <f t="shared" si="7"/>
        <v>0</v>
      </c>
      <c r="N43" s="259"/>
    </row>
    <row r="44" spans="1:14">
      <c r="A44" s="3"/>
      <c r="B44" s="15" t="s">
        <v>4</v>
      </c>
      <c r="C44" s="15"/>
      <c r="D44" s="22" t="s">
        <v>26</v>
      </c>
      <c r="E44" s="110">
        <v>7</v>
      </c>
      <c r="F44" s="258"/>
      <c r="G44" s="258"/>
      <c r="H44" s="258">
        <f t="shared" si="4"/>
        <v>0</v>
      </c>
      <c r="I44" s="258"/>
      <c r="J44" s="258">
        <f t="shared" si="1"/>
        <v>0</v>
      </c>
      <c r="K44" s="259"/>
      <c r="L44" s="259"/>
      <c r="M44" s="259">
        <f t="shared" si="7"/>
        <v>0</v>
      </c>
      <c r="N44" s="259"/>
    </row>
    <row r="45" spans="1:14">
      <c r="A45" s="3"/>
      <c r="B45" s="15" t="s">
        <v>1</v>
      </c>
      <c r="C45" s="15"/>
      <c r="D45" s="22" t="s">
        <v>22</v>
      </c>
      <c r="E45" s="110">
        <v>6</v>
      </c>
      <c r="F45" s="258"/>
      <c r="G45" s="258"/>
      <c r="H45" s="258">
        <f t="shared" si="4"/>
        <v>0</v>
      </c>
      <c r="I45" s="258"/>
      <c r="J45" s="258">
        <f t="shared" si="1"/>
        <v>0</v>
      </c>
      <c r="K45" s="259"/>
      <c r="L45" s="259"/>
      <c r="M45" s="259">
        <f t="shared" si="7"/>
        <v>0</v>
      </c>
      <c r="N45" s="259"/>
    </row>
    <row r="46" spans="1:14">
      <c r="A46" s="3"/>
      <c r="B46" s="15" t="s">
        <v>12</v>
      </c>
      <c r="C46" s="9"/>
      <c r="D46" s="22" t="s">
        <v>2</v>
      </c>
      <c r="E46" s="110">
        <v>5</v>
      </c>
      <c r="F46" s="258"/>
      <c r="G46" s="258"/>
      <c r="H46" s="258">
        <f t="shared" si="4"/>
        <v>0</v>
      </c>
      <c r="I46" s="258"/>
      <c r="J46" s="258">
        <f t="shared" si="1"/>
        <v>0</v>
      </c>
      <c r="K46" s="259"/>
      <c r="L46" s="259"/>
      <c r="M46" s="259">
        <f t="shared" si="7"/>
        <v>0</v>
      </c>
      <c r="N46" s="259"/>
    </row>
    <row r="47" spans="1:14">
      <c r="A47" s="3"/>
      <c r="B47" s="15"/>
      <c r="C47" s="15"/>
      <c r="D47" s="22" t="s">
        <v>7</v>
      </c>
      <c r="E47" s="110">
        <v>4</v>
      </c>
      <c r="F47" s="258"/>
      <c r="G47" s="258"/>
      <c r="H47" s="258">
        <f t="shared" si="4"/>
        <v>0</v>
      </c>
      <c r="I47" s="258"/>
      <c r="J47" s="258">
        <f t="shared" si="1"/>
        <v>0</v>
      </c>
      <c r="K47" s="259"/>
      <c r="L47" s="259"/>
      <c r="M47" s="259">
        <f t="shared" si="7"/>
        <v>0</v>
      </c>
      <c r="N47" s="259"/>
    </row>
    <row r="48" spans="1:14">
      <c r="A48" s="3"/>
      <c r="B48" s="15"/>
      <c r="C48" s="15" t="s">
        <v>1</v>
      </c>
      <c r="D48" s="22" t="s">
        <v>1</v>
      </c>
      <c r="E48" s="110">
        <v>3</v>
      </c>
      <c r="F48" s="258"/>
      <c r="G48" s="258"/>
      <c r="H48" s="258">
        <f t="shared" si="4"/>
        <v>0</v>
      </c>
      <c r="I48" s="258"/>
      <c r="J48" s="258">
        <f t="shared" si="1"/>
        <v>0</v>
      </c>
      <c r="K48" s="259"/>
      <c r="L48" s="259"/>
      <c r="M48" s="259">
        <f t="shared" si="7"/>
        <v>0</v>
      </c>
      <c r="N48" s="259"/>
    </row>
    <row r="49" spans="1:14">
      <c r="A49" s="3"/>
      <c r="B49" s="15"/>
      <c r="C49" s="15"/>
      <c r="D49" s="22" t="s">
        <v>3</v>
      </c>
      <c r="E49" s="110">
        <v>2</v>
      </c>
      <c r="F49" s="258"/>
      <c r="G49" s="258"/>
      <c r="H49" s="258">
        <f t="shared" si="4"/>
        <v>0</v>
      </c>
      <c r="I49" s="258"/>
      <c r="J49" s="258">
        <f t="shared" si="1"/>
        <v>0</v>
      </c>
      <c r="K49" s="259"/>
      <c r="L49" s="259"/>
      <c r="M49" s="259">
        <f t="shared" si="7"/>
        <v>0</v>
      </c>
      <c r="N49" s="259"/>
    </row>
    <row r="50" spans="1:14">
      <c r="A50" s="3"/>
      <c r="B50" s="19"/>
      <c r="C50" s="22"/>
      <c r="D50" s="19"/>
      <c r="E50" s="9">
        <v>1</v>
      </c>
      <c r="F50" s="263"/>
      <c r="G50" s="263"/>
      <c r="H50" s="263">
        <f t="shared" si="4"/>
        <v>0</v>
      </c>
      <c r="I50" s="263"/>
      <c r="J50" s="263">
        <f t="shared" si="1"/>
        <v>0</v>
      </c>
      <c r="K50" s="266"/>
      <c r="L50" s="266"/>
      <c r="M50" s="266">
        <f t="shared" si="7"/>
        <v>0</v>
      </c>
      <c r="N50" s="266"/>
    </row>
    <row r="51" spans="1:14" ht="12.75" customHeight="1">
      <c r="B51" s="440" t="s">
        <v>20</v>
      </c>
      <c r="C51" s="440"/>
      <c r="D51" s="440"/>
      <c r="E51" s="440"/>
      <c r="F51" s="258">
        <f t="shared" ref="F51:N51" si="8">SUM(F38:F50)</f>
        <v>0</v>
      </c>
      <c r="G51" s="258">
        <f t="shared" si="8"/>
        <v>0</v>
      </c>
      <c r="H51" s="258">
        <f t="shared" si="8"/>
        <v>0</v>
      </c>
      <c r="I51" s="258">
        <f t="shared" si="8"/>
        <v>0</v>
      </c>
      <c r="J51" s="258">
        <f t="shared" si="8"/>
        <v>0</v>
      </c>
      <c r="K51" s="258">
        <f t="shared" si="8"/>
        <v>0</v>
      </c>
      <c r="L51" s="258">
        <f t="shared" si="8"/>
        <v>0</v>
      </c>
      <c r="M51" s="258">
        <f t="shared" si="8"/>
        <v>0</v>
      </c>
      <c r="N51" s="258">
        <f t="shared" si="8"/>
        <v>0</v>
      </c>
    </row>
    <row r="52" spans="1:14">
      <c r="B52" s="434" t="s">
        <v>37</v>
      </c>
      <c r="C52" s="435"/>
      <c r="D52" s="435"/>
      <c r="E52" s="436"/>
      <c r="F52" s="258"/>
      <c r="G52" s="258"/>
      <c r="H52" s="258"/>
      <c r="I52" s="258"/>
      <c r="J52" s="258"/>
      <c r="K52" s="258"/>
      <c r="L52" s="258"/>
      <c r="M52" s="258"/>
      <c r="N52" s="258"/>
    </row>
    <row r="53" spans="1:14" ht="12.75" customHeight="1">
      <c r="B53" s="439" t="s">
        <v>40</v>
      </c>
      <c r="C53" s="439"/>
      <c r="D53" s="439"/>
      <c r="E53" s="439"/>
      <c r="F53" s="267">
        <f t="shared" ref="F53:J53" si="9">+F23+F37+F51+F52</f>
        <v>3498</v>
      </c>
      <c r="G53" s="267">
        <f t="shared" si="9"/>
        <v>541</v>
      </c>
      <c r="H53" s="267">
        <f t="shared" si="9"/>
        <v>4039</v>
      </c>
      <c r="I53" s="267">
        <f t="shared" si="9"/>
        <v>55</v>
      </c>
      <c r="J53" s="267">
        <f t="shared" si="9"/>
        <v>4094</v>
      </c>
      <c r="K53" s="267">
        <f>+K23+K37+K51+K52</f>
        <v>1521</v>
      </c>
      <c r="L53" s="267">
        <f t="shared" ref="L53:N53" si="10">+L23+L37+L51+L52</f>
        <v>397</v>
      </c>
      <c r="M53" s="267">
        <f t="shared" si="10"/>
        <v>1918</v>
      </c>
      <c r="N53" s="267">
        <f t="shared" si="10"/>
        <v>499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/>
      <c r="E2" s="6"/>
      <c r="F2" s="6" t="s">
        <v>71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55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93" t="s">
        <v>16</v>
      </c>
      <c r="G9" s="93" t="s">
        <v>17</v>
      </c>
      <c r="H9" s="93" t="s">
        <v>23</v>
      </c>
      <c r="I9" s="433"/>
      <c r="J9" s="433"/>
      <c r="K9" s="433"/>
      <c r="L9" s="433"/>
      <c r="M9" s="433"/>
      <c r="N9" s="433"/>
    </row>
    <row r="10" spans="1:14">
      <c r="A10" s="3"/>
      <c r="B10" s="9"/>
      <c r="C10" s="10"/>
      <c r="D10" s="11"/>
      <c r="E10" s="94">
        <v>13</v>
      </c>
      <c r="F10" s="12">
        <v>720</v>
      </c>
      <c r="G10" s="12"/>
      <c r="H10" s="12">
        <f>F10+G10</f>
        <v>720</v>
      </c>
      <c r="I10" s="12"/>
      <c r="J10" s="12">
        <f>H10+I10</f>
        <v>720</v>
      </c>
      <c r="K10" s="13">
        <v>823</v>
      </c>
      <c r="L10" s="95">
        <v>164</v>
      </c>
      <c r="M10" s="14">
        <f>K10+L10</f>
        <v>987</v>
      </c>
      <c r="N10" s="13">
        <v>195</v>
      </c>
    </row>
    <row r="11" spans="1:14" ht="12.75" customHeight="1">
      <c r="A11" s="3"/>
      <c r="B11" s="15" t="s">
        <v>1</v>
      </c>
      <c r="C11" s="96" t="s">
        <v>0</v>
      </c>
      <c r="D11" s="11"/>
      <c r="E11" s="94">
        <v>12</v>
      </c>
      <c r="F11" s="12">
        <v>27</v>
      </c>
      <c r="G11" s="12"/>
      <c r="H11" s="12">
        <f t="shared" ref="H11:H22" si="0">F11+G11</f>
        <v>27</v>
      </c>
      <c r="I11" s="12"/>
      <c r="J11" s="12">
        <f t="shared" ref="J11:J50" si="1">H11+I11</f>
        <v>27</v>
      </c>
      <c r="K11" s="13">
        <v>6</v>
      </c>
      <c r="L11" s="95"/>
      <c r="M11" s="14">
        <f t="shared" ref="M11:M22" si="2">K11+L11</f>
        <v>6</v>
      </c>
      <c r="N11" s="13"/>
    </row>
    <row r="12" spans="1:14" ht="12.75" customHeight="1">
      <c r="A12" s="3"/>
      <c r="B12" s="15" t="s">
        <v>2</v>
      </c>
      <c r="C12" s="97"/>
      <c r="D12" s="18" t="s">
        <v>6</v>
      </c>
      <c r="E12" s="94">
        <v>11</v>
      </c>
      <c r="F12" s="12">
        <v>108</v>
      </c>
      <c r="G12" s="12"/>
      <c r="H12" s="12">
        <f t="shared" si="0"/>
        <v>108</v>
      </c>
      <c r="I12" s="12"/>
      <c r="J12" s="12">
        <f t="shared" si="1"/>
        <v>108</v>
      </c>
      <c r="K12" s="13">
        <v>2</v>
      </c>
      <c r="L12" s="95"/>
      <c r="M12" s="14">
        <f t="shared" si="2"/>
        <v>2</v>
      </c>
      <c r="N12" s="13"/>
    </row>
    <row r="13" spans="1:14">
      <c r="A13" s="3"/>
      <c r="B13" s="15" t="s">
        <v>1</v>
      </c>
      <c r="C13" s="96"/>
      <c r="D13" s="18" t="s">
        <v>10</v>
      </c>
      <c r="E13" s="94">
        <v>10</v>
      </c>
      <c r="F13" s="12">
        <v>205</v>
      </c>
      <c r="G13" s="12"/>
      <c r="H13" s="12">
        <f t="shared" si="0"/>
        <v>205</v>
      </c>
      <c r="I13" s="12"/>
      <c r="J13" s="12">
        <f t="shared" si="1"/>
        <v>205</v>
      </c>
      <c r="K13" s="13">
        <v>4</v>
      </c>
      <c r="L13" s="95"/>
      <c r="M13" s="14">
        <f t="shared" si="2"/>
        <v>4</v>
      </c>
      <c r="N13" s="13"/>
    </row>
    <row r="14" spans="1:14" ht="12.75" customHeight="1">
      <c r="A14" s="3"/>
      <c r="B14" s="15" t="s">
        <v>3</v>
      </c>
      <c r="C14" s="96"/>
      <c r="D14" s="18" t="s">
        <v>25</v>
      </c>
      <c r="E14" s="94">
        <v>9</v>
      </c>
      <c r="F14" s="12">
        <v>82</v>
      </c>
      <c r="G14" s="12"/>
      <c r="H14" s="12">
        <f t="shared" si="0"/>
        <v>82</v>
      </c>
      <c r="I14" s="12"/>
      <c r="J14" s="12">
        <f t="shared" si="1"/>
        <v>82</v>
      </c>
      <c r="K14" s="13">
        <v>2</v>
      </c>
      <c r="L14" s="95"/>
      <c r="M14" s="14">
        <f t="shared" si="2"/>
        <v>2</v>
      </c>
      <c r="N14" s="13"/>
    </row>
    <row r="15" spans="1:14">
      <c r="A15" s="3"/>
      <c r="B15" s="15" t="s">
        <v>4</v>
      </c>
      <c r="C15" s="96" t="s">
        <v>5</v>
      </c>
      <c r="D15" s="18" t="s">
        <v>22</v>
      </c>
      <c r="E15" s="94">
        <v>8</v>
      </c>
      <c r="F15" s="12">
        <v>21</v>
      </c>
      <c r="G15" s="12"/>
      <c r="H15" s="12">
        <f t="shared" si="0"/>
        <v>21</v>
      </c>
      <c r="I15" s="12"/>
      <c r="J15" s="12">
        <f t="shared" si="1"/>
        <v>21</v>
      </c>
      <c r="K15" s="13">
        <v>4</v>
      </c>
      <c r="L15" s="95"/>
      <c r="M15" s="14">
        <f t="shared" si="2"/>
        <v>4</v>
      </c>
      <c r="N15" s="13"/>
    </row>
    <row r="16" spans="1:14">
      <c r="A16" s="3"/>
      <c r="B16" s="15" t="s">
        <v>6</v>
      </c>
      <c r="C16" s="96"/>
      <c r="D16" s="18" t="s">
        <v>12</v>
      </c>
      <c r="E16" s="94">
        <v>7</v>
      </c>
      <c r="F16" s="12">
        <v>112</v>
      </c>
      <c r="G16" s="12"/>
      <c r="H16" s="12">
        <f t="shared" si="0"/>
        <v>112</v>
      </c>
      <c r="I16" s="12"/>
      <c r="J16" s="12">
        <f t="shared" si="1"/>
        <v>112</v>
      </c>
      <c r="K16" s="13">
        <v>4</v>
      </c>
      <c r="L16" s="95"/>
      <c r="M16" s="14">
        <f t="shared" si="2"/>
        <v>4</v>
      </c>
      <c r="N16" s="13"/>
    </row>
    <row r="17" spans="1:14">
      <c r="A17" s="3"/>
      <c r="B17" s="15" t="s">
        <v>7</v>
      </c>
      <c r="C17" s="97"/>
      <c r="D17" s="18" t="s">
        <v>4</v>
      </c>
      <c r="E17" s="94">
        <v>6</v>
      </c>
      <c r="F17" s="12">
        <v>172</v>
      </c>
      <c r="G17" s="12"/>
      <c r="H17" s="12">
        <f t="shared" si="0"/>
        <v>172</v>
      </c>
      <c r="I17" s="12"/>
      <c r="J17" s="12">
        <f t="shared" si="1"/>
        <v>172</v>
      </c>
      <c r="K17" s="13">
        <v>2</v>
      </c>
      <c r="L17" s="95"/>
      <c r="M17" s="14">
        <f t="shared" si="2"/>
        <v>2</v>
      </c>
      <c r="N17" s="13"/>
    </row>
    <row r="18" spans="1:14">
      <c r="A18" s="3"/>
      <c r="B18" s="15" t="s">
        <v>1</v>
      </c>
      <c r="C18" s="96"/>
      <c r="D18" s="18" t="s">
        <v>9</v>
      </c>
      <c r="E18" s="94">
        <v>5</v>
      </c>
      <c r="F18" s="12">
        <v>400</v>
      </c>
      <c r="G18" s="12"/>
      <c r="H18" s="12">
        <f t="shared" si="0"/>
        <v>400</v>
      </c>
      <c r="I18" s="12"/>
      <c r="J18" s="12">
        <f t="shared" si="1"/>
        <v>400</v>
      </c>
      <c r="K18" s="13">
        <v>1</v>
      </c>
      <c r="L18" s="95">
        <v>1</v>
      </c>
      <c r="M18" s="14">
        <f t="shared" si="2"/>
        <v>2</v>
      </c>
      <c r="N18" s="13">
        <v>1</v>
      </c>
    </row>
    <row r="19" spans="1:14">
      <c r="A19" s="3"/>
      <c r="B19" s="15"/>
      <c r="C19" s="96"/>
      <c r="D19" s="18" t="s">
        <v>12</v>
      </c>
      <c r="E19" s="94">
        <v>4</v>
      </c>
      <c r="F19" s="12">
        <v>470</v>
      </c>
      <c r="G19" s="12"/>
      <c r="H19" s="12">
        <f t="shared" si="0"/>
        <v>470</v>
      </c>
      <c r="I19" s="12"/>
      <c r="J19" s="12">
        <f t="shared" si="1"/>
        <v>470</v>
      </c>
      <c r="K19" s="13">
        <v>1</v>
      </c>
      <c r="L19" s="95">
        <v>3</v>
      </c>
      <c r="M19" s="14">
        <f t="shared" si="2"/>
        <v>4</v>
      </c>
      <c r="N19" s="13">
        <v>3</v>
      </c>
    </row>
    <row r="20" spans="1:14">
      <c r="A20" s="3"/>
      <c r="B20" s="15"/>
      <c r="C20" s="96" t="s">
        <v>1</v>
      </c>
      <c r="D20" s="11"/>
      <c r="E20" s="94">
        <v>3</v>
      </c>
      <c r="F20" s="12"/>
      <c r="G20" s="12">
        <v>72</v>
      </c>
      <c r="H20" s="12">
        <f t="shared" si="0"/>
        <v>72</v>
      </c>
      <c r="I20" s="12"/>
      <c r="J20" s="12">
        <f t="shared" si="1"/>
        <v>72</v>
      </c>
      <c r="K20" s="13">
        <v>1</v>
      </c>
      <c r="L20" s="95">
        <v>1</v>
      </c>
      <c r="M20" s="14">
        <f t="shared" si="2"/>
        <v>2</v>
      </c>
      <c r="N20" s="13">
        <v>2</v>
      </c>
    </row>
    <row r="21" spans="1:14">
      <c r="A21" s="3"/>
      <c r="B21" s="15"/>
      <c r="C21" s="96"/>
      <c r="D21" s="11"/>
      <c r="E21" s="94">
        <v>2</v>
      </c>
      <c r="F21" s="12"/>
      <c r="G21" s="12">
        <v>157</v>
      </c>
      <c r="H21" s="12">
        <f t="shared" si="0"/>
        <v>157</v>
      </c>
      <c r="I21" s="12"/>
      <c r="J21" s="12">
        <f t="shared" si="1"/>
        <v>157</v>
      </c>
      <c r="K21" s="13">
        <v>0</v>
      </c>
      <c r="L21" s="95">
        <v>1</v>
      </c>
      <c r="M21" s="14">
        <f t="shared" si="2"/>
        <v>1</v>
      </c>
      <c r="N21" s="13">
        <v>1</v>
      </c>
    </row>
    <row r="22" spans="1:14">
      <c r="A22" s="3"/>
      <c r="B22" s="98"/>
      <c r="C22" s="97"/>
      <c r="D22" s="11"/>
      <c r="E22" s="9">
        <v>1</v>
      </c>
      <c r="F22" s="12"/>
      <c r="G22" s="12">
        <v>121</v>
      </c>
      <c r="H22" s="12">
        <f t="shared" si="0"/>
        <v>121</v>
      </c>
      <c r="I22" s="13">
        <v>23</v>
      </c>
      <c r="J22" s="13">
        <f t="shared" si="1"/>
        <v>144</v>
      </c>
      <c r="K22" s="13">
        <v>2</v>
      </c>
      <c r="L22" s="13">
        <v>1</v>
      </c>
      <c r="M22" s="13">
        <f t="shared" si="2"/>
        <v>3</v>
      </c>
      <c r="N22" s="13">
        <v>1</v>
      </c>
    </row>
    <row r="23" spans="1:14" ht="12.75" customHeight="1">
      <c r="A23" s="3"/>
      <c r="B23" s="434" t="s">
        <v>18</v>
      </c>
      <c r="C23" s="435"/>
      <c r="D23" s="435"/>
      <c r="E23" s="436"/>
      <c r="F23" s="12">
        <f t="shared" ref="F23:N23" si="3">SUM(F10:F22)</f>
        <v>2317</v>
      </c>
      <c r="G23" s="12">
        <f t="shared" si="3"/>
        <v>350</v>
      </c>
      <c r="H23" s="20">
        <f t="shared" si="3"/>
        <v>2667</v>
      </c>
      <c r="I23" s="13">
        <f t="shared" si="3"/>
        <v>23</v>
      </c>
      <c r="J23" s="13">
        <f t="shared" si="3"/>
        <v>2690</v>
      </c>
      <c r="K23" s="13">
        <f t="shared" si="3"/>
        <v>852</v>
      </c>
      <c r="L23" s="13">
        <f t="shared" si="3"/>
        <v>171</v>
      </c>
      <c r="M23" s="13">
        <f t="shared" si="3"/>
        <v>1023</v>
      </c>
      <c r="N23" s="13">
        <f t="shared" si="3"/>
        <v>203</v>
      </c>
    </row>
    <row r="24" spans="1:14">
      <c r="A24" s="3"/>
      <c r="B24" s="15"/>
      <c r="C24" s="15"/>
      <c r="D24" s="22"/>
      <c r="E24" s="98">
        <v>13</v>
      </c>
      <c r="F24" s="12">
        <v>1156</v>
      </c>
      <c r="G24" s="12"/>
      <c r="H24" s="12">
        <f>F24+G24</f>
        <v>1156</v>
      </c>
      <c r="I24" s="13"/>
      <c r="J24" s="13">
        <f t="shared" si="1"/>
        <v>1156</v>
      </c>
      <c r="K24" s="13">
        <v>614</v>
      </c>
      <c r="L24" s="13">
        <v>111</v>
      </c>
      <c r="M24" s="13">
        <f>K24+L24</f>
        <v>725</v>
      </c>
      <c r="N24" s="13">
        <v>135</v>
      </c>
    </row>
    <row r="25" spans="1:14">
      <c r="A25" s="3"/>
      <c r="B25" s="15"/>
      <c r="C25" s="15" t="s">
        <v>0</v>
      </c>
      <c r="D25" s="22"/>
      <c r="E25" s="94">
        <v>12</v>
      </c>
      <c r="F25" s="12">
        <v>25</v>
      </c>
      <c r="G25" s="12"/>
      <c r="H25" s="12">
        <f t="shared" ref="H25:H50" si="4">F25+G25</f>
        <v>25</v>
      </c>
      <c r="I25" s="13"/>
      <c r="J25" s="13">
        <f t="shared" si="1"/>
        <v>25</v>
      </c>
      <c r="K25" s="13">
        <v>4</v>
      </c>
      <c r="L25" s="13">
        <v>4</v>
      </c>
      <c r="M25" s="13">
        <f t="shared" ref="M25:M36" si="5">K25+L25</f>
        <v>8</v>
      </c>
      <c r="N25" s="13">
        <v>4</v>
      </c>
    </row>
    <row r="26" spans="1:14">
      <c r="A26" s="3"/>
      <c r="B26" s="15" t="s">
        <v>7</v>
      </c>
      <c r="C26" s="98"/>
      <c r="D26" s="22"/>
      <c r="E26" s="94">
        <v>11</v>
      </c>
      <c r="F26" s="12">
        <v>197</v>
      </c>
      <c r="G26" s="12"/>
      <c r="H26" s="12">
        <f t="shared" si="4"/>
        <v>197</v>
      </c>
      <c r="I26" s="12"/>
      <c r="J26" s="12">
        <f t="shared" si="1"/>
        <v>197</v>
      </c>
      <c r="K26" s="13">
        <v>1</v>
      </c>
      <c r="L26" s="95"/>
      <c r="M26" s="13">
        <f t="shared" si="5"/>
        <v>1</v>
      </c>
      <c r="N26" s="13"/>
    </row>
    <row r="27" spans="1:14">
      <c r="A27" s="3"/>
      <c r="B27" s="15" t="s">
        <v>8</v>
      </c>
      <c r="C27" s="15"/>
      <c r="D27" s="22" t="s">
        <v>26</v>
      </c>
      <c r="E27" s="94">
        <v>10</v>
      </c>
      <c r="F27" s="12">
        <v>240</v>
      </c>
      <c r="G27" s="12"/>
      <c r="H27" s="12">
        <f t="shared" si="4"/>
        <v>240</v>
      </c>
      <c r="I27" s="12"/>
      <c r="J27" s="12">
        <f t="shared" si="1"/>
        <v>240</v>
      </c>
      <c r="K27" s="13">
        <v>4</v>
      </c>
      <c r="L27" s="95">
        <v>1</v>
      </c>
      <c r="M27" s="13">
        <f t="shared" si="5"/>
        <v>5</v>
      </c>
      <c r="N27" s="13">
        <v>1</v>
      </c>
    </row>
    <row r="28" spans="1:14">
      <c r="A28" s="3"/>
      <c r="B28" s="15" t="s">
        <v>0</v>
      </c>
      <c r="C28" s="15"/>
      <c r="D28" s="22" t="s">
        <v>8</v>
      </c>
      <c r="E28" s="94">
        <v>9</v>
      </c>
      <c r="F28" s="12">
        <v>180</v>
      </c>
      <c r="G28" s="12"/>
      <c r="H28" s="12">
        <f t="shared" si="4"/>
        <v>180</v>
      </c>
      <c r="I28" s="12"/>
      <c r="J28" s="12">
        <f t="shared" si="1"/>
        <v>180</v>
      </c>
      <c r="K28" s="13">
        <v>2</v>
      </c>
      <c r="L28" s="95">
        <v>3</v>
      </c>
      <c r="M28" s="13">
        <f t="shared" si="5"/>
        <v>5</v>
      </c>
      <c r="N28" s="13">
        <v>5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94">
        <v>8</v>
      </c>
      <c r="F29" s="12">
        <v>19</v>
      </c>
      <c r="G29" s="12"/>
      <c r="H29" s="12">
        <f t="shared" si="4"/>
        <v>19</v>
      </c>
      <c r="I29" s="12"/>
      <c r="J29" s="12">
        <f t="shared" si="1"/>
        <v>19</v>
      </c>
      <c r="K29" s="13">
        <v>4</v>
      </c>
      <c r="L29" s="95">
        <v>1</v>
      </c>
      <c r="M29" s="13">
        <f t="shared" si="5"/>
        <v>5</v>
      </c>
      <c r="N29" s="13">
        <v>1</v>
      </c>
    </row>
    <row r="30" spans="1:14">
      <c r="A30" s="3"/>
      <c r="B30" s="15" t="s">
        <v>4</v>
      </c>
      <c r="C30" s="15"/>
      <c r="D30" s="22" t="s">
        <v>4</v>
      </c>
      <c r="E30" s="94">
        <v>7</v>
      </c>
      <c r="F30" s="12">
        <v>39</v>
      </c>
      <c r="G30" s="12"/>
      <c r="H30" s="12">
        <f t="shared" si="4"/>
        <v>39</v>
      </c>
      <c r="I30" s="12"/>
      <c r="J30" s="12">
        <f t="shared" si="1"/>
        <v>39</v>
      </c>
      <c r="K30" s="13">
        <v>3</v>
      </c>
      <c r="L30" s="95">
        <v>2</v>
      </c>
      <c r="M30" s="13">
        <f t="shared" si="5"/>
        <v>5</v>
      </c>
      <c r="N30" s="13">
        <v>2</v>
      </c>
    </row>
    <row r="31" spans="1:14">
      <c r="A31" s="3"/>
      <c r="B31" s="15" t="s">
        <v>0</v>
      </c>
      <c r="C31" s="15"/>
      <c r="D31" s="22" t="s">
        <v>9</v>
      </c>
      <c r="E31" s="94">
        <v>6</v>
      </c>
      <c r="F31" s="12">
        <v>140</v>
      </c>
      <c r="G31" s="12"/>
      <c r="H31" s="12">
        <f t="shared" si="4"/>
        <v>140</v>
      </c>
      <c r="I31" s="12"/>
      <c r="J31" s="12">
        <f t="shared" si="1"/>
        <v>140</v>
      </c>
      <c r="K31" s="13">
        <v>1</v>
      </c>
      <c r="L31" s="95">
        <v>1</v>
      </c>
      <c r="M31" s="13">
        <f t="shared" si="5"/>
        <v>2</v>
      </c>
      <c r="N31" s="13">
        <v>1</v>
      </c>
    </row>
    <row r="32" spans="1:14">
      <c r="A32" s="3"/>
      <c r="B32" s="15" t="s">
        <v>9</v>
      </c>
      <c r="C32" s="9"/>
      <c r="D32" s="22"/>
      <c r="E32" s="94">
        <v>5</v>
      </c>
      <c r="F32" s="12">
        <v>189</v>
      </c>
      <c r="G32" s="12"/>
      <c r="H32" s="12">
        <f t="shared" si="4"/>
        <v>189</v>
      </c>
      <c r="I32" s="12"/>
      <c r="J32" s="12">
        <f t="shared" si="1"/>
        <v>189</v>
      </c>
      <c r="K32" s="13">
        <v>4</v>
      </c>
      <c r="L32" s="95">
        <v>3</v>
      </c>
      <c r="M32" s="13">
        <f t="shared" si="5"/>
        <v>7</v>
      </c>
      <c r="N32" s="13">
        <v>3</v>
      </c>
    </row>
    <row r="33" spans="1:14">
      <c r="A33" s="3"/>
      <c r="B33" s="15"/>
      <c r="C33" s="15"/>
      <c r="D33" s="22"/>
      <c r="E33" s="94">
        <v>4</v>
      </c>
      <c r="F33" s="12">
        <v>389</v>
      </c>
      <c r="G33" s="12"/>
      <c r="H33" s="12">
        <f t="shared" si="4"/>
        <v>389</v>
      </c>
      <c r="I33" s="12"/>
      <c r="J33" s="12">
        <f t="shared" si="1"/>
        <v>389</v>
      </c>
      <c r="K33" s="13">
        <v>1</v>
      </c>
      <c r="L33" s="95"/>
      <c r="M33" s="13">
        <f t="shared" si="5"/>
        <v>1</v>
      </c>
      <c r="N33" s="13"/>
    </row>
    <row r="34" spans="1:14">
      <c r="A34" s="3"/>
      <c r="B34" s="15"/>
      <c r="C34" s="15" t="s">
        <v>1</v>
      </c>
      <c r="D34" s="22"/>
      <c r="E34" s="94">
        <v>3</v>
      </c>
      <c r="F34" s="12"/>
      <c r="G34" s="12">
        <v>124</v>
      </c>
      <c r="H34" s="12">
        <f t="shared" si="4"/>
        <v>124</v>
      </c>
      <c r="I34" s="12"/>
      <c r="J34" s="12">
        <f t="shared" si="1"/>
        <v>124</v>
      </c>
      <c r="K34" s="13">
        <v>2</v>
      </c>
      <c r="L34" s="95">
        <v>2</v>
      </c>
      <c r="M34" s="13">
        <f t="shared" si="5"/>
        <v>4</v>
      </c>
      <c r="N34" s="13">
        <v>4</v>
      </c>
    </row>
    <row r="35" spans="1:14">
      <c r="A35" s="3"/>
      <c r="B35" s="15"/>
      <c r="C35" s="15"/>
      <c r="D35" s="22"/>
      <c r="E35" s="94">
        <v>2</v>
      </c>
      <c r="F35" s="12"/>
      <c r="G35" s="12">
        <v>208</v>
      </c>
      <c r="H35" s="12">
        <f t="shared" si="4"/>
        <v>208</v>
      </c>
      <c r="I35" s="12"/>
      <c r="J35" s="12">
        <f t="shared" si="1"/>
        <v>208</v>
      </c>
      <c r="K35" s="13">
        <v>3</v>
      </c>
      <c r="L35" s="95"/>
      <c r="M35" s="13">
        <f t="shared" si="5"/>
        <v>3</v>
      </c>
      <c r="N35" s="13"/>
    </row>
    <row r="36" spans="1:14">
      <c r="A36" s="3"/>
      <c r="B36" s="98"/>
      <c r="C36" s="98"/>
      <c r="D36" s="22"/>
      <c r="E36" s="9">
        <v>1</v>
      </c>
      <c r="F36" s="12"/>
      <c r="G36" s="12">
        <v>220</v>
      </c>
      <c r="H36" s="24">
        <f t="shared" si="4"/>
        <v>220</v>
      </c>
      <c r="I36" s="24">
        <v>47</v>
      </c>
      <c r="J36" s="24">
        <f t="shared" si="1"/>
        <v>267</v>
      </c>
      <c r="K36" s="24">
        <v>2</v>
      </c>
      <c r="L36" s="12">
        <v>1</v>
      </c>
      <c r="M36" s="12">
        <f t="shared" si="5"/>
        <v>3</v>
      </c>
      <c r="N36" s="12">
        <v>1</v>
      </c>
    </row>
    <row r="37" spans="1:14" ht="12.75" customHeight="1">
      <c r="A37" s="3"/>
      <c r="B37" s="434" t="s">
        <v>19</v>
      </c>
      <c r="C37" s="435"/>
      <c r="D37" s="435"/>
      <c r="E37" s="435"/>
      <c r="F37" s="21">
        <f t="shared" ref="F37:N37" si="6">SUM(F24:F36)</f>
        <v>2574</v>
      </c>
      <c r="G37" s="21">
        <f t="shared" si="6"/>
        <v>552</v>
      </c>
      <c r="H37" s="12">
        <f t="shared" si="6"/>
        <v>3126</v>
      </c>
      <c r="I37" s="12">
        <f t="shared" si="6"/>
        <v>47</v>
      </c>
      <c r="J37" s="12">
        <f t="shared" si="6"/>
        <v>3173</v>
      </c>
      <c r="K37" s="12">
        <f t="shared" si="6"/>
        <v>645</v>
      </c>
      <c r="L37" s="349">
        <f t="shared" si="6"/>
        <v>129</v>
      </c>
      <c r="M37" s="12">
        <f t="shared" si="6"/>
        <v>774</v>
      </c>
      <c r="N37" s="12">
        <f t="shared" si="6"/>
        <v>157</v>
      </c>
    </row>
    <row r="38" spans="1:14">
      <c r="A38" s="3"/>
      <c r="B38" s="9"/>
      <c r="C38" s="9"/>
      <c r="D38" s="99"/>
      <c r="E38" s="94">
        <v>13</v>
      </c>
      <c r="F38" s="12"/>
      <c r="G38" s="12"/>
      <c r="H38" s="257">
        <f t="shared" si="4"/>
        <v>0</v>
      </c>
      <c r="I38" s="257"/>
      <c r="J38" s="257">
        <f t="shared" si="1"/>
        <v>0</v>
      </c>
      <c r="K38" s="257"/>
      <c r="L38" s="12"/>
      <c r="M38" s="12">
        <f>K38+L38</f>
        <v>0</v>
      </c>
      <c r="N38" s="12"/>
    </row>
    <row r="39" spans="1:14">
      <c r="A39" s="3"/>
      <c r="B39" s="15" t="s">
        <v>1</v>
      </c>
      <c r="C39" s="15" t="s">
        <v>0</v>
      </c>
      <c r="D39" s="22" t="s">
        <v>21</v>
      </c>
      <c r="E39" s="94">
        <v>12</v>
      </c>
      <c r="F39" s="12"/>
      <c r="G39" s="12"/>
      <c r="H39" s="12">
        <f t="shared" si="4"/>
        <v>0</v>
      </c>
      <c r="I39" s="12"/>
      <c r="J39" s="12">
        <f t="shared" si="1"/>
        <v>0</v>
      </c>
      <c r="K39" s="12"/>
      <c r="L39" s="12"/>
      <c r="M39" s="12">
        <f t="shared" ref="M39:M50" si="7">K39+L39</f>
        <v>0</v>
      </c>
      <c r="N39" s="12"/>
    </row>
    <row r="40" spans="1:14">
      <c r="A40" s="3"/>
      <c r="B40" s="15" t="s">
        <v>10</v>
      </c>
      <c r="C40" s="15"/>
      <c r="D40" s="22" t="s">
        <v>10</v>
      </c>
      <c r="E40" s="94">
        <v>11</v>
      </c>
      <c r="F40" s="12"/>
      <c r="G40" s="12"/>
      <c r="H40" s="12">
        <f t="shared" si="4"/>
        <v>0</v>
      </c>
      <c r="I40" s="12"/>
      <c r="J40" s="12">
        <f t="shared" si="1"/>
        <v>0</v>
      </c>
      <c r="K40" s="12"/>
      <c r="L40" s="12"/>
      <c r="M40" s="12">
        <f t="shared" si="7"/>
        <v>0</v>
      </c>
      <c r="N40" s="12"/>
    </row>
    <row r="41" spans="1:14">
      <c r="A41" s="3"/>
      <c r="B41" s="15" t="s">
        <v>11</v>
      </c>
      <c r="C41" s="9"/>
      <c r="D41" s="22" t="s">
        <v>2</v>
      </c>
      <c r="E41" s="94">
        <v>10</v>
      </c>
      <c r="F41" s="12"/>
      <c r="G41" s="12"/>
      <c r="H41" s="12">
        <f t="shared" si="4"/>
        <v>0</v>
      </c>
      <c r="I41" s="12"/>
      <c r="J41" s="12">
        <f t="shared" si="1"/>
        <v>0</v>
      </c>
      <c r="K41" s="12"/>
      <c r="L41" s="12"/>
      <c r="M41" s="12">
        <f t="shared" si="7"/>
        <v>0</v>
      </c>
      <c r="N41" s="12"/>
    </row>
    <row r="42" spans="1:14">
      <c r="A42" s="3"/>
      <c r="B42" s="15" t="s">
        <v>4</v>
      </c>
      <c r="C42" s="15"/>
      <c r="D42" s="22" t="s">
        <v>27</v>
      </c>
      <c r="E42" s="94">
        <v>9</v>
      </c>
      <c r="F42" s="12"/>
      <c r="G42" s="12"/>
      <c r="H42" s="12">
        <f t="shared" si="4"/>
        <v>0</v>
      </c>
      <c r="I42" s="12"/>
      <c r="J42" s="12">
        <f t="shared" si="1"/>
        <v>0</v>
      </c>
      <c r="K42" s="13"/>
      <c r="L42" s="95"/>
      <c r="M42" s="13">
        <f t="shared" si="7"/>
        <v>0</v>
      </c>
      <c r="N42" s="13"/>
    </row>
    <row r="43" spans="1:14">
      <c r="A43" s="3"/>
      <c r="B43" s="15" t="s">
        <v>3</v>
      </c>
      <c r="C43" s="15" t="s">
        <v>5</v>
      </c>
      <c r="D43" s="22" t="s">
        <v>1</v>
      </c>
      <c r="E43" s="94">
        <v>8</v>
      </c>
      <c r="F43" s="12"/>
      <c r="G43" s="12"/>
      <c r="H43" s="12">
        <f t="shared" si="4"/>
        <v>0</v>
      </c>
      <c r="I43" s="12"/>
      <c r="J43" s="12">
        <f t="shared" si="1"/>
        <v>0</v>
      </c>
      <c r="K43" s="13"/>
      <c r="L43" s="95"/>
      <c r="M43" s="13">
        <f t="shared" si="7"/>
        <v>0</v>
      </c>
      <c r="N43" s="13"/>
    </row>
    <row r="44" spans="1:14">
      <c r="A44" s="3"/>
      <c r="B44" s="15" t="s">
        <v>4</v>
      </c>
      <c r="C44" s="15"/>
      <c r="D44" s="22" t="s">
        <v>26</v>
      </c>
      <c r="E44" s="94">
        <v>7</v>
      </c>
      <c r="F44" s="12"/>
      <c r="G44" s="12"/>
      <c r="H44" s="12">
        <f t="shared" si="4"/>
        <v>0</v>
      </c>
      <c r="I44" s="12"/>
      <c r="J44" s="12">
        <f t="shared" si="1"/>
        <v>0</v>
      </c>
      <c r="K44" s="13"/>
      <c r="L44" s="95"/>
      <c r="M44" s="13">
        <f t="shared" si="7"/>
        <v>0</v>
      </c>
      <c r="N44" s="13"/>
    </row>
    <row r="45" spans="1:14">
      <c r="A45" s="3"/>
      <c r="B45" s="15" t="s">
        <v>1</v>
      </c>
      <c r="C45" s="15"/>
      <c r="D45" s="22" t="s">
        <v>22</v>
      </c>
      <c r="E45" s="94">
        <v>6</v>
      </c>
      <c r="F45" s="12"/>
      <c r="G45" s="12"/>
      <c r="H45" s="12">
        <f t="shared" si="4"/>
        <v>0</v>
      </c>
      <c r="I45" s="12"/>
      <c r="J45" s="12">
        <f t="shared" si="1"/>
        <v>0</v>
      </c>
      <c r="K45" s="13"/>
      <c r="L45" s="95"/>
      <c r="M45" s="13">
        <f t="shared" si="7"/>
        <v>0</v>
      </c>
      <c r="N45" s="13"/>
    </row>
    <row r="46" spans="1:14">
      <c r="A46" s="3"/>
      <c r="B46" s="15" t="s">
        <v>12</v>
      </c>
      <c r="C46" s="9"/>
      <c r="D46" s="22" t="s">
        <v>2</v>
      </c>
      <c r="E46" s="94">
        <v>5</v>
      </c>
      <c r="F46" s="12"/>
      <c r="G46" s="12"/>
      <c r="H46" s="12">
        <f t="shared" si="4"/>
        <v>0</v>
      </c>
      <c r="I46" s="12"/>
      <c r="J46" s="12">
        <f t="shared" si="1"/>
        <v>0</v>
      </c>
      <c r="K46" s="13"/>
      <c r="L46" s="95"/>
      <c r="M46" s="13">
        <f t="shared" si="7"/>
        <v>0</v>
      </c>
      <c r="N46" s="13"/>
    </row>
    <row r="47" spans="1:14">
      <c r="A47" s="3"/>
      <c r="B47" s="15"/>
      <c r="C47" s="15"/>
      <c r="D47" s="22" t="s">
        <v>7</v>
      </c>
      <c r="E47" s="94">
        <v>4</v>
      </c>
      <c r="F47" s="12"/>
      <c r="G47" s="12"/>
      <c r="H47" s="12">
        <f t="shared" si="4"/>
        <v>0</v>
      </c>
      <c r="I47" s="12"/>
      <c r="J47" s="12">
        <f t="shared" si="1"/>
        <v>0</v>
      </c>
      <c r="K47" s="13"/>
      <c r="L47" s="95"/>
      <c r="M47" s="13">
        <f t="shared" si="7"/>
        <v>0</v>
      </c>
      <c r="N47" s="13"/>
    </row>
    <row r="48" spans="1:14">
      <c r="A48" s="3"/>
      <c r="B48" s="15"/>
      <c r="C48" s="15" t="s">
        <v>1</v>
      </c>
      <c r="D48" s="22" t="s">
        <v>1</v>
      </c>
      <c r="E48" s="94">
        <v>3</v>
      </c>
      <c r="F48" s="12"/>
      <c r="G48" s="12"/>
      <c r="H48" s="12">
        <f t="shared" si="4"/>
        <v>0</v>
      </c>
      <c r="I48" s="12"/>
      <c r="J48" s="12">
        <f t="shared" si="1"/>
        <v>0</v>
      </c>
      <c r="K48" s="13"/>
      <c r="L48" s="95"/>
      <c r="M48" s="13">
        <f t="shared" si="7"/>
        <v>0</v>
      </c>
      <c r="N48" s="13"/>
    </row>
    <row r="49" spans="1:14">
      <c r="A49" s="3"/>
      <c r="B49" s="15"/>
      <c r="C49" s="15"/>
      <c r="D49" s="22" t="s">
        <v>3</v>
      </c>
      <c r="E49" s="94">
        <v>2</v>
      </c>
      <c r="F49" s="12"/>
      <c r="G49" s="12"/>
      <c r="H49" s="12">
        <f t="shared" si="4"/>
        <v>0</v>
      </c>
      <c r="I49" s="12"/>
      <c r="J49" s="12">
        <f t="shared" si="1"/>
        <v>0</v>
      </c>
      <c r="K49" s="13"/>
      <c r="L49" s="95"/>
      <c r="M49" s="13">
        <f t="shared" si="7"/>
        <v>0</v>
      </c>
      <c r="N49" s="13"/>
    </row>
    <row r="50" spans="1:14">
      <c r="A50" s="3"/>
      <c r="B50" s="98"/>
      <c r="C50" s="22"/>
      <c r="D50" s="98"/>
      <c r="E50" s="9">
        <v>1</v>
      </c>
      <c r="F50" s="24"/>
      <c r="G50" s="24"/>
      <c r="H50" s="24">
        <f t="shared" si="4"/>
        <v>0</v>
      </c>
      <c r="I50" s="24">
        <v>40</v>
      </c>
      <c r="J50" s="24">
        <f t="shared" si="1"/>
        <v>40</v>
      </c>
      <c r="K50" s="25"/>
      <c r="L50" s="100"/>
      <c r="M50" s="25">
        <f t="shared" si="7"/>
        <v>0</v>
      </c>
      <c r="N50" s="25"/>
    </row>
    <row r="51" spans="1:14" ht="12.75" customHeight="1">
      <c r="B51" s="440" t="s">
        <v>20</v>
      </c>
      <c r="C51" s="440"/>
      <c r="D51" s="440"/>
      <c r="E51" s="440"/>
      <c r="F51" s="12">
        <f t="shared" ref="F51:M51" si="8">SUM(F38:F50)</f>
        <v>0</v>
      </c>
      <c r="G51" s="12">
        <f t="shared" si="8"/>
        <v>0</v>
      </c>
      <c r="H51" s="12">
        <f t="shared" si="8"/>
        <v>0</v>
      </c>
      <c r="I51" s="12">
        <f t="shared" si="8"/>
        <v>40</v>
      </c>
      <c r="J51" s="12">
        <f t="shared" si="8"/>
        <v>40</v>
      </c>
      <c r="K51" s="12">
        <v>0</v>
      </c>
      <c r="L51" s="101">
        <v>0</v>
      </c>
      <c r="M51" s="12">
        <f t="shared" si="8"/>
        <v>0</v>
      </c>
      <c r="N51" s="12">
        <v>0</v>
      </c>
    </row>
    <row r="52" spans="1:14">
      <c r="B52" s="434" t="s">
        <v>37</v>
      </c>
      <c r="C52" s="435"/>
      <c r="D52" s="435"/>
      <c r="E52" s="436"/>
      <c r="F52" s="12"/>
      <c r="G52" s="12"/>
      <c r="H52" s="12"/>
      <c r="I52" s="12"/>
      <c r="J52" s="12"/>
      <c r="K52" s="12">
        <v>10</v>
      </c>
      <c r="L52" s="101">
        <v>12</v>
      </c>
      <c r="M52" s="12">
        <f>SUM(K52:L52)</f>
        <v>22</v>
      </c>
      <c r="N52" s="12">
        <v>14</v>
      </c>
    </row>
    <row r="53" spans="1:14" ht="12.75" customHeight="1">
      <c r="B53" s="439" t="s">
        <v>40</v>
      </c>
      <c r="C53" s="439"/>
      <c r="D53" s="439"/>
      <c r="E53" s="439"/>
      <c r="F53" s="26">
        <f t="shared" ref="F53:N53" si="9">+F23+F37+F51+F52</f>
        <v>4891</v>
      </c>
      <c r="G53" s="26">
        <f t="shared" si="9"/>
        <v>902</v>
      </c>
      <c r="H53" s="26">
        <f t="shared" si="9"/>
        <v>5793</v>
      </c>
      <c r="I53" s="26">
        <f t="shared" si="9"/>
        <v>110</v>
      </c>
      <c r="J53" s="26">
        <f t="shared" si="9"/>
        <v>5903</v>
      </c>
      <c r="K53" s="26">
        <f t="shared" si="9"/>
        <v>1507</v>
      </c>
      <c r="L53" s="26">
        <f t="shared" si="9"/>
        <v>312</v>
      </c>
      <c r="M53" s="26">
        <f t="shared" si="9"/>
        <v>1819</v>
      </c>
      <c r="N53" s="26">
        <f t="shared" si="9"/>
        <v>374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3:N5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95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F3" s="6" t="s">
        <v>96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74">
        <v>42369</v>
      </c>
      <c r="G4" s="6"/>
      <c r="H4" s="6"/>
      <c r="I4" s="6"/>
      <c r="J4" s="6"/>
      <c r="K4" s="6"/>
      <c r="L4" s="6"/>
      <c r="M4" s="6"/>
      <c r="N4" s="6"/>
    </row>
    <row r="5" spans="1:14">
      <c r="B5" s="442" t="s">
        <v>24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43" t="s">
        <v>41</v>
      </c>
      <c r="C7" s="443"/>
      <c r="D7" s="443"/>
      <c r="E7" s="443"/>
      <c r="F7" s="443" t="s">
        <v>35</v>
      </c>
      <c r="G7" s="443"/>
      <c r="H7" s="443"/>
      <c r="I7" s="443"/>
      <c r="J7" s="443"/>
      <c r="K7" s="443" t="s">
        <v>28</v>
      </c>
      <c r="L7" s="443"/>
      <c r="M7" s="443"/>
      <c r="N7" s="443"/>
    </row>
    <row r="8" spans="1:14" ht="12.75" customHeight="1">
      <c r="B8" s="443"/>
      <c r="C8" s="443"/>
      <c r="D8" s="443"/>
      <c r="E8" s="443"/>
      <c r="F8" s="443" t="s">
        <v>13</v>
      </c>
      <c r="G8" s="443"/>
      <c r="H8" s="443"/>
      <c r="I8" s="443" t="s">
        <v>14</v>
      </c>
      <c r="J8" s="443" t="s">
        <v>15</v>
      </c>
      <c r="K8" s="443" t="s">
        <v>30</v>
      </c>
      <c r="L8" s="443" t="s">
        <v>31</v>
      </c>
      <c r="M8" s="443" t="s">
        <v>15</v>
      </c>
      <c r="N8" s="443" t="s">
        <v>29</v>
      </c>
    </row>
    <row r="9" spans="1:14" ht="24">
      <c r="B9" s="443"/>
      <c r="C9" s="443"/>
      <c r="D9" s="443"/>
      <c r="E9" s="443"/>
      <c r="F9" s="77" t="s">
        <v>16</v>
      </c>
      <c r="G9" s="77" t="s">
        <v>17</v>
      </c>
      <c r="H9" s="77" t="s">
        <v>23</v>
      </c>
      <c r="I9" s="443"/>
      <c r="J9" s="443"/>
      <c r="K9" s="443"/>
      <c r="L9" s="443"/>
      <c r="M9" s="443"/>
      <c r="N9" s="443"/>
    </row>
    <row r="10" spans="1:14">
      <c r="A10" s="31"/>
      <c r="B10" s="79"/>
      <c r="C10" s="80"/>
      <c r="D10" s="113"/>
      <c r="E10" s="81">
        <v>13</v>
      </c>
      <c r="F10" s="318">
        <v>556</v>
      </c>
      <c r="G10" s="318">
        <v>13</v>
      </c>
      <c r="H10" s="318">
        <f>F10+G10</f>
        <v>569</v>
      </c>
      <c r="I10" s="318"/>
      <c r="J10" s="318">
        <f>H10+I10</f>
        <v>569</v>
      </c>
      <c r="K10" s="319">
        <v>724</v>
      </c>
      <c r="L10" s="319">
        <v>162</v>
      </c>
      <c r="M10" s="320">
        <f>K10+L10</f>
        <v>886</v>
      </c>
      <c r="N10" s="319">
        <v>210</v>
      </c>
    </row>
    <row r="11" spans="1:14">
      <c r="A11" s="31"/>
      <c r="B11" s="82" t="s">
        <v>1</v>
      </c>
      <c r="C11" s="83" t="s">
        <v>0</v>
      </c>
      <c r="D11" s="113"/>
      <c r="E11" s="81">
        <v>12</v>
      </c>
      <c r="F11" s="318">
        <v>4</v>
      </c>
      <c r="G11" s="318"/>
      <c r="H11" s="318">
        <f t="shared" ref="H11:H22" si="0">F11+G11</f>
        <v>4</v>
      </c>
      <c r="I11" s="318"/>
      <c r="J11" s="318">
        <f t="shared" ref="J11:J50" si="1">H11+I11</f>
        <v>4</v>
      </c>
      <c r="K11" s="319"/>
      <c r="L11" s="319"/>
      <c r="M11" s="320">
        <f t="shared" ref="M11:M22" si="2">K11+L11</f>
        <v>0</v>
      </c>
      <c r="N11" s="319"/>
    </row>
    <row r="12" spans="1:14">
      <c r="A12" s="31"/>
      <c r="B12" s="82" t="s">
        <v>2</v>
      </c>
      <c r="C12" s="84"/>
      <c r="D12" s="114" t="s">
        <v>6</v>
      </c>
      <c r="E12" s="81">
        <v>11</v>
      </c>
      <c r="F12" s="318">
        <v>98</v>
      </c>
      <c r="G12" s="318">
        <v>4</v>
      </c>
      <c r="H12" s="318">
        <f t="shared" si="0"/>
        <v>102</v>
      </c>
      <c r="I12" s="318"/>
      <c r="J12" s="318">
        <f t="shared" si="1"/>
        <v>102</v>
      </c>
      <c r="K12" s="319">
        <v>1</v>
      </c>
      <c r="L12" s="319"/>
      <c r="M12" s="320">
        <f t="shared" si="2"/>
        <v>1</v>
      </c>
      <c r="N12" s="319"/>
    </row>
    <row r="13" spans="1:14">
      <c r="A13" s="31"/>
      <c r="B13" s="82" t="s">
        <v>1</v>
      </c>
      <c r="C13" s="83"/>
      <c r="D13" s="114" t="s">
        <v>10</v>
      </c>
      <c r="E13" s="81">
        <v>10</v>
      </c>
      <c r="F13" s="318">
        <v>134</v>
      </c>
      <c r="G13" s="318">
        <v>5</v>
      </c>
      <c r="H13" s="318">
        <f t="shared" si="0"/>
        <v>139</v>
      </c>
      <c r="I13" s="318"/>
      <c r="J13" s="318">
        <f t="shared" si="1"/>
        <v>139</v>
      </c>
      <c r="K13" s="319">
        <v>2</v>
      </c>
      <c r="L13" s="319">
        <v>1</v>
      </c>
      <c r="M13" s="320">
        <f t="shared" si="2"/>
        <v>3</v>
      </c>
      <c r="N13" s="319">
        <v>1</v>
      </c>
    </row>
    <row r="14" spans="1:14">
      <c r="A14" s="31"/>
      <c r="B14" s="82" t="s">
        <v>3</v>
      </c>
      <c r="C14" s="83"/>
      <c r="D14" s="114" t="s">
        <v>25</v>
      </c>
      <c r="E14" s="81">
        <v>9</v>
      </c>
      <c r="F14" s="318">
        <v>21</v>
      </c>
      <c r="G14" s="318">
        <v>4</v>
      </c>
      <c r="H14" s="318">
        <f t="shared" si="0"/>
        <v>25</v>
      </c>
      <c r="I14" s="318"/>
      <c r="J14" s="318">
        <f t="shared" si="1"/>
        <v>25</v>
      </c>
      <c r="K14" s="319">
        <v>2</v>
      </c>
      <c r="L14" s="319"/>
      <c r="M14" s="320">
        <f t="shared" si="2"/>
        <v>2</v>
      </c>
      <c r="N14" s="319"/>
    </row>
    <row r="15" spans="1:14">
      <c r="A15" s="31"/>
      <c r="B15" s="82" t="s">
        <v>4</v>
      </c>
      <c r="C15" s="83" t="s">
        <v>5</v>
      </c>
      <c r="D15" s="114" t="s">
        <v>22</v>
      </c>
      <c r="E15" s="81">
        <v>8</v>
      </c>
      <c r="F15" s="318">
        <v>31</v>
      </c>
      <c r="G15" s="318">
        <v>5</v>
      </c>
      <c r="H15" s="318">
        <f t="shared" si="0"/>
        <v>36</v>
      </c>
      <c r="I15" s="318"/>
      <c r="J15" s="318">
        <f t="shared" si="1"/>
        <v>36</v>
      </c>
      <c r="K15" s="319"/>
      <c r="L15" s="319">
        <v>1</v>
      </c>
      <c r="M15" s="320">
        <f t="shared" si="2"/>
        <v>1</v>
      </c>
      <c r="N15" s="319">
        <v>1</v>
      </c>
    </row>
    <row r="16" spans="1:14">
      <c r="A16" s="31"/>
      <c r="B16" s="82" t="s">
        <v>6</v>
      </c>
      <c r="C16" s="83"/>
      <c r="D16" s="114" t="s">
        <v>12</v>
      </c>
      <c r="E16" s="81">
        <v>7</v>
      </c>
      <c r="F16" s="318">
        <v>16</v>
      </c>
      <c r="G16" s="318">
        <v>6</v>
      </c>
      <c r="H16" s="318">
        <f t="shared" si="0"/>
        <v>22</v>
      </c>
      <c r="I16" s="318"/>
      <c r="J16" s="318">
        <f t="shared" si="1"/>
        <v>22</v>
      </c>
      <c r="K16" s="319"/>
      <c r="L16" s="319">
        <v>1</v>
      </c>
      <c r="M16" s="320">
        <f t="shared" si="2"/>
        <v>1</v>
      </c>
      <c r="N16" s="319">
        <v>1</v>
      </c>
    </row>
    <row r="17" spans="1:14">
      <c r="A17" s="31"/>
      <c r="B17" s="82" t="s">
        <v>7</v>
      </c>
      <c r="C17" s="84"/>
      <c r="D17" s="114" t="s">
        <v>4</v>
      </c>
      <c r="E17" s="81">
        <v>6</v>
      </c>
      <c r="F17" s="318">
        <v>32</v>
      </c>
      <c r="G17" s="318">
        <v>20</v>
      </c>
      <c r="H17" s="318">
        <f t="shared" si="0"/>
        <v>52</v>
      </c>
      <c r="I17" s="318"/>
      <c r="J17" s="318">
        <f t="shared" si="1"/>
        <v>52</v>
      </c>
      <c r="K17" s="319">
        <v>1</v>
      </c>
      <c r="L17" s="319"/>
      <c r="M17" s="320">
        <f t="shared" si="2"/>
        <v>1</v>
      </c>
      <c r="N17" s="319"/>
    </row>
    <row r="18" spans="1:14">
      <c r="A18" s="31"/>
      <c r="B18" s="82" t="s">
        <v>1</v>
      </c>
      <c r="C18" s="83"/>
      <c r="D18" s="114" t="s">
        <v>9</v>
      </c>
      <c r="E18" s="81">
        <v>5</v>
      </c>
      <c r="F18" s="318">
        <v>86</v>
      </c>
      <c r="G18" s="318">
        <v>20</v>
      </c>
      <c r="H18" s="318">
        <f t="shared" si="0"/>
        <v>106</v>
      </c>
      <c r="I18" s="318"/>
      <c r="J18" s="318">
        <f t="shared" si="1"/>
        <v>106</v>
      </c>
      <c r="K18" s="319"/>
      <c r="L18" s="319"/>
      <c r="M18" s="320">
        <f t="shared" si="2"/>
        <v>0</v>
      </c>
      <c r="N18" s="319"/>
    </row>
    <row r="19" spans="1:14">
      <c r="A19" s="31"/>
      <c r="B19" s="82"/>
      <c r="C19" s="83"/>
      <c r="D19" s="114" t="s">
        <v>12</v>
      </c>
      <c r="E19" s="81">
        <v>4</v>
      </c>
      <c r="F19" s="318">
        <v>107</v>
      </c>
      <c r="G19" s="318">
        <v>14</v>
      </c>
      <c r="H19" s="318">
        <f t="shared" si="0"/>
        <v>121</v>
      </c>
      <c r="I19" s="318"/>
      <c r="J19" s="318">
        <f t="shared" si="1"/>
        <v>121</v>
      </c>
      <c r="K19" s="319">
        <v>1</v>
      </c>
      <c r="L19" s="319">
        <v>1</v>
      </c>
      <c r="M19" s="320">
        <f t="shared" si="2"/>
        <v>2</v>
      </c>
      <c r="N19" s="319">
        <v>2</v>
      </c>
    </row>
    <row r="20" spans="1:14">
      <c r="A20" s="31"/>
      <c r="B20" s="82"/>
      <c r="C20" s="83" t="s">
        <v>1</v>
      </c>
      <c r="D20" s="113"/>
      <c r="E20" s="81">
        <v>3</v>
      </c>
      <c r="F20" s="318">
        <v>45</v>
      </c>
      <c r="G20" s="318">
        <v>233</v>
      </c>
      <c r="H20" s="318">
        <f t="shared" si="0"/>
        <v>278</v>
      </c>
      <c r="I20" s="318"/>
      <c r="J20" s="318">
        <f t="shared" si="1"/>
        <v>278</v>
      </c>
      <c r="K20" s="319"/>
      <c r="L20" s="319"/>
      <c r="M20" s="320">
        <f t="shared" si="2"/>
        <v>0</v>
      </c>
      <c r="N20" s="319"/>
    </row>
    <row r="21" spans="1:14">
      <c r="A21" s="31"/>
      <c r="B21" s="82"/>
      <c r="C21" s="83"/>
      <c r="D21" s="113"/>
      <c r="E21" s="81">
        <v>2</v>
      </c>
      <c r="F21" s="318">
        <v>8</v>
      </c>
      <c r="G21" s="318">
        <v>96</v>
      </c>
      <c r="H21" s="318">
        <f t="shared" si="0"/>
        <v>104</v>
      </c>
      <c r="I21" s="318"/>
      <c r="J21" s="318">
        <f t="shared" si="1"/>
        <v>104</v>
      </c>
      <c r="K21" s="319"/>
      <c r="L21" s="319"/>
      <c r="M21" s="320">
        <f t="shared" si="2"/>
        <v>0</v>
      </c>
      <c r="N21" s="319"/>
    </row>
    <row r="22" spans="1:14">
      <c r="A22" s="31"/>
      <c r="B22" s="85"/>
      <c r="C22" s="84"/>
      <c r="D22" s="113"/>
      <c r="E22" s="79">
        <v>1</v>
      </c>
      <c r="F22" s="318"/>
      <c r="G22" s="318">
        <v>9</v>
      </c>
      <c r="H22" s="318">
        <f t="shared" si="0"/>
        <v>9</v>
      </c>
      <c r="I22" s="318">
        <v>42</v>
      </c>
      <c r="J22" s="318">
        <f t="shared" si="1"/>
        <v>51</v>
      </c>
      <c r="K22" s="319"/>
      <c r="L22" s="319"/>
      <c r="M22" s="320">
        <f t="shared" si="2"/>
        <v>0</v>
      </c>
      <c r="N22" s="319"/>
    </row>
    <row r="23" spans="1:14" ht="12.75" customHeight="1">
      <c r="A23" s="31"/>
      <c r="B23" s="444" t="s">
        <v>18</v>
      </c>
      <c r="C23" s="444"/>
      <c r="D23" s="444"/>
      <c r="E23" s="444"/>
      <c r="F23" s="318">
        <f t="shared" ref="F23:N23" si="3">SUM(F10:F22)</f>
        <v>1138</v>
      </c>
      <c r="G23" s="318">
        <f t="shared" si="3"/>
        <v>429</v>
      </c>
      <c r="H23" s="261">
        <f t="shared" si="3"/>
        <v>1567</v>
      </c>
      <c r="I23" s="318">
        <f t="shared" si="3"/>
        <v>42</v>
      </c>
      <c r="J23" s="261">
        <f t="shared" si="3"/>
        <v>1609</v>
      </c>
      <c r="K23" s="318">
        <f t="shared" si="3"/>
        <v>731</v>
      </c>
      <c r="L23" s="321">
        <f t="shared" si="3"/>
        <v>166</v>
      </c>
      <c r="M23" s="318">
        <f t="shared" si="3"/>
        <v>897</v>
      </c>
      <c r="N23" s="318">
        <f t="shared" si="3"/>
        <v>215</v>
      </c>
    </row>
    <row r="24" spans="1:14">
      <c r="A24" s="31"/>
      <c r="B24" s="82"/>
      <c r="C24" s="82"/>
      <c r="D24" s="116"/>
      <c r="E24" s="85">
        <v>13</v>
      </c>
      <c r="F24" s="318">
        <v>1162</v>
      </c>
      <c r="G24" s="318">
        <v>32</v>
      </c>
      <c r="H24" s="318">
        <f>F24+G24</f>
        <v>1194</v>
      </c>
      <c r="I24" s="318"/>
      <c r="J24" s="318">
        <f t="shared" si="1"/>
        <v>1194</v>
      </c>
      <c r="K24" s="319">
        <v>488</v>
      </c>
      <c r="L24" s="319">
        <v>62</v>
      </c>
      <c r="M24" s="319">
        <f>K24+L24</f>
        <v>550</v>
      </c>
      <c r="N24" s="319">
        <v>84</v>
      </c>
    </row>
    <row r="25" spans="1:14">
      <c r="A25" s="31"/>
      <c r="B25" s="82"/>
      <c r="C25" s="82" t="s">
        <v>0</v>
      </c>
      <c r="D25" s="116"/>
      <c r="E25" s="81">
        <v>12</v>
      </c>
      <c r="F25" s="318">
        <v>2</v>
      </c>
      <c r="G25" s="318">
        <v>1</v>
      </c>
      <c r="H25" s="318">
        <f t="shared" ref="H25:H50" si="4">F25+G25</f>
        <v>3</v>
      </c>
      <c r="I25" s="318"/>
      <c r="J25" s="318">
        <f t="shared" si="1"/>
        <v>3</v>
      </c>
      <c r="K25" s="319">
        <v>1</v>
      </c>
      <c r="L25" s="319"/>
      <c r="M25" s="319">
        <f t="shared" ref="M25:M36" si="5">K25+L25</f>
        <v>1</v>
      </c>
      <c r="N25" s="319"/>
    </row>
    <row r="26" spans="1:14">
      <c r="A26" s="31"/>
      <c r="B26" s="82" t="s">
        <v>7</v>
      </c>
      <c r="C26" s="85"/>
      <c r="D26" s="116"/>
      <c r="E26" s="81">
        <v>11</v>
      </c>
      <c r="F26" s="318">
        <v>61</v>
      </c>
      <c r="G26" s="318">
        <v>9</v>
      </c>
      <c r="H26" s="318">
        <f t="shared" si="4"/>
        <v>70</v>
      </c>
      <c r="I26" s="318"/>
      <c r="J26" s="318">
        <f t="shared" si="1"/>
        <v>70</v>
      </c>
      <c r="K26" s="319"/>
      <c r="L26" s="319"/>
      <c r="M26" s="319">
        <f t="shared" si="5"/>
        <v>0</v>
      </c>
      <c r="N26" s="319"/>
    </row>
    <row r="27" spans="1:14">
      <c r="A27" s="31"/>
      <c r="B27" s="82" t="s">
        <v>8</v>
      </c>
      <c r="C27" s="82"/>
      <c r="D27" s="116" t="s">
        <v>26</v>
      </c>
      <c r="E27" s="81">
        <v>10</v>
      </c>
      <c r="F27" s="318">
        <v>119</v>
      </c>
      <c r="G27" s="318">
        <v>10</v>
      </c>
      <c r="H27" s="318">
        <f t="shared" si="4"/>
        <v>129</v>
      </c>
      <c r="I27" s="318"/>
      <c r="J27" s="318">
        <f t="shared" si="1"/>
        <v>129</v>
      </c>
      <c r="K27" s="319">
        <v>1</v>
      </c>
      <c r="L27" s="319"/>
      <c r="M27" s="319">
        <f t="shared" si="5"/>
        <v>1</v>
      </c>
      <c r="N27" s="319"/>
    </row>
    <row r="28" spans="1:14">
      <c r="A28" s="31"/>
      <c r="B28" s="82" t="s">
        <v>0</v>
      </c>
      <c r="C28" s="82"/>
      <c r="D28" s="116" t="s">
        <v>8</v>
      </c>
      <c r="E28" s="81">
        <v>9</v>
      </c>
      <c r="F28" s="318">
        <v>27</v>
      </c>
      <c r="G28" s="318">
        <v>5</v>
      </c>
      <c r="H28" s="318">
        <f t="shared" si="4"/>
        <v>32</v>
      </c>
      <c r="I28" s="318"/>
      <c r="J28" s="318">
        <f t="shared" si="1"/>
        <v>32</v>
      </c>
      <c r="K28" s="319"/>
      <c r="L28" s="319"/>
      <c r="M28" s="319">
        <f t="shared" si="5"/>
        <v>0</v>
      </c>
      <c r="N28" s="319"/>
    </row>
    <row r="29" spans="1:14">
      <c r="A29" s="31"/>
      <c r="B29" s="82" t="s">
        <v>2</v>
      </c>
      <c r="C29" s="82" t="s">
        <v>5</v>
      </c>
      <c r="D29" s="116" t="s">
        <v>27</v>
      </c>
      <c r="E29" s="81">
        <v>8</v>
      </c>
      <c r="F29" s="318">
        <v>24</v>
      </c>
      <c r="G29" s="318">
        <v>1</v>
      </c>
      <c r="H29" s="318">
        <f t="shared" si="4"/>
        <v>25</v>
      </c>
      <c r="I29" s="318"/>
      <c r="J29" s="318">
        <f t="shared" si="1"/>
        <v>25</v>
      </c>
      <c r="K29" s="319"/>
      <c r="L29" s="319"/>
      <c r="M29" s="319">
        <f t="shared" si="5"/>
        <v>0</v>
      </c>
      <c r="N29" s="319"/>
    </row>
    <row r="30" spans="1:14">
      <c r="A30" s="31"/>
      <c r="B30" s="82" t="s">
        <v>4</v>
      </c>
      <c r="C30" s="82"/>
      <c r="D30" s="116" t="s">
        <v>4</v>
      </c>
      <c r="E30" s="81">
        <v>7</v>
      </c>
      <c r="F30" s="318">
        <v>14</v>
      </c>
      <c r="G30" s="318">
        <v>3</v>
      </c>
      <c r="H30" s="318">
        <f t="shared" si="4"/>
        <v>17</v>
      </c>
      <c r="I30" s="318"/>
      <c r="J30" s="318">
        <f t="shared" si="1"/>
        <v>17</v>
      </c>
      <c r="K30" s="319"/>
      <c r="L30" s="319"/>
      <c r="M30" s="319">
        <f t="shared" si="5"/>
        <v>0</v>
      </c>
      <c r="N30" s="319"/>
    </row>
    <row r="31" spans="1:14">
      <c r="A31" s="31"/>
      <c r="B31" s="82" t="s">
        <v>0</v>
      </c>
      <c r="C31" s="82"/>
      <c r="D31" s="116" t="s">
        <v>9</v>
      </c>
      <c r="E31" s="81">
        <v>6</v>
      </c>
      <c r="F31" s="318">
        <v>42</v>
      </c>
      <c r="G31" s="318">
        <v>11</v>
      </c>
      <c r="H31" s="318">
        <f t="shared" si="4"/>
        <v>53</v>
      </c>
      <c r="I31" s="318"/>
      <c r="J31" s="318">
        <f t="shared" si="1"/>
        <v>53</v>
      </c>
      <c r="K31" s="319">
        <v>1</v>
      </c>
      <c r="L31" s="319">
        <v>1</v>
      </c>
      <c r="M31" s="319">
        <f t="shared" si="5"/>
        <v>2</v>
      </c>
      <c r="N31" s="319">
        <v>1</v>
      </c>
    </row>
    <row r="32" spans="1:14">
      <c r="A32" s="31"/>
      <c r="B32" s="82" t="s">
        <v>9</v>
      </c>
      <c r="C32" s="79"/>
      <c r="D32" s="116"/>
      <c r="E32" s="81">
        <v>5</v>
      </c>
      <c r="F32" s="318">
        <v>144</v>
      </c>
      <c r="G32" s="318">
        <v>21</v>
      </c>
      <c r="H32" s="318">
        <f t="shared" si="4"/>
        <v>165</v>
      </c>
      <c r="I32" s="318"/>
      <c r="J32" s="318">
        <f t="shared" si="1"/>
        <v>165</v>
      </c>
      <c r="K32" s="319"/>
      <c r="L32" s="319">
        <v>1</v>
      </c>
      <c r="M32" s="319">
        <f t="shared" si="5"/>
        <v>1</v>
      </c>
      <c r="N32" s="319">
        <v>3</v>
      </c>
    </row>
    <row r="33" spans="1:14">
      <c r="A33" s="31"/>
      <c r="B33" s="82"/>
      <c r="C33" s="82"/>
      <c r="D33" s="116"/>
      <c r="E33" s="81">
        <v>4</v>
      </c>
      <c r="F33" s="318">
        <v>112</v>
      </c>
      <c r="G33" s="318">
        <v>9</v>
      </c>
      <c r="H33" s="318">
        <f t="shared" si="4"/>
        <v>121</v>
      </c>
      <c r="I33" s="318"/>
      <c r="J33" s="318">
        <f t="shared" si="1"/>
        <v>121</v>
      </c>
      <c r="K33" s="319">
        <v>1</v>
      </c>
      <c r="L33" s="319">
        <v>1</v>
      </c>
      <c r="M33" s="319">
        <f t="shared" si="5"/>
        <v>2</v>
      </c>
      <c r="N33" s="319">
        <v>2</v>
      </c>
    </row>
    <row r="34" spans="1:14">
      <c r="A34" s="31"/>
      <c r="B34" s="82"/>
      <c r="C34" s="82" t="s">
        <v>1</v>
      </c>
      <c r="D34" s="116"/>
      <c r="E34" s="81">
        <v>3</v>
      </c>
      <c r="F34" s="318">
        <v>11</v>
      </c>
      <c r="G34" s="318">
        <v>132</v>
      </c>
      <c r="H34" s="318">
        <f t="shared" si="4"/>
        <v>143</v>
      </c>
      <c r="I34" s="318"/>
      <c r="J34" s="318">
        <f t="shared" si="1"/>
        <v>143</v>
      </c>
      <c r="K34" s="319"/>
      <c r="L34" s="319">
        <v>1</v>
      </c>
      <c r="M34" s="319">
        <f t="shared" si="5"/>
        <v>1</v>
      </c>
      <c r="N34" s="319">
        <v>2</v>
      </c>
    </row>
    <row r="35" spans="1:14">
      <c r="A35" s="31"/>
      <c r="B35" s="82"/>
      <c r="C35" s="82"/>
      <c r="D35" s="116"/>
      <c r="E35" s="81">
        <v>2</v>
      </c>
      <c r="F35" s="318"/>
      <c r="G35" s="318">
        <v>84</v>
      </c>
      <c r="H35" s="318">
        <f t="shared" si="4"/>
        <v>84</v>
      </c>
      <c r="I35" s="318"/>
      <c r="J35" s="318">
        <f t="shared" si="1"/>
        <v>84</v>
      </c>
      <c r="K35" s="319"/>
      <c r="L35" s="319"/>
      <c r="M35" s="319">
        <f t="shared" si="5"/>
        <v>0</v>
      </c>
      <c r="N35" s="319"/>
    </row>
    <row r="36" spans="1:14">
      <c r="A36" s="31"/>
      <c r="B36" s="85"/>
      <c r="C36" s="85"/>
      <c r="D36" s="116"/>
      <c r="E36" s="79">
        <v>1</v>
      </c>
      <c r="F36" s="318">
        <v>1</v>
      </c>
      <c r="G36" s="318">
        <v>35</v>
      </c>
      <c r="H36" s="318">
        <f t="shared" si="4"/>
        <v>36</v>
      </c>
      <c r="I36" s="318">
        <v>58</v>
      </c>
      <c r="J36" s="318">
        <f t="shared" si="1"/>
        <v>94</v>
      </c>
      <c r="K36" s="319"/>
      <c r="L36" s="319"/>
      <c r="M36" s="319">
        <f t="shared" si="5"/>
        <v>0</v>
      </c>
      <c r="N36" s="323"/>
    </row>
    <row r="37" spans="1:14" ht="12.75" customHeight="1">
      <c r="A37" s="31"/>
      <c r="B37" s="445" t="s">
        <v>19</v>
      </c>
      <c r="C37" s="445"/>
      <c r="D37" s="445"/>
      <c r="E37" s="445"/>
      <c r="F37" s="321">
        <f t="shared" ref="F37:N37" si="6">SUM(F24:F36)</f>
        <v>1719</v>
      </c>
      <c r="G37" s="318">
        <f t="shared" si="6"/>
        <v>353</v>
      </c>
      <c r="H37" s="346">
        <f t="shared" si="6"/>
        <v>2072</v>
      </c>
      <c r="I37" s="347">
        <f t="shared" si="6"/>
        <v>58</v>
      </c>
      <c r="J37" s="261">
        <f t="shared" si="6"/>
        <v>2130</v>
      </c>
      <c r="K37" s="321">
        <f t="shared" si="6"/>
        <v>492</v>
      </c>
      <c r="L37" s="318">
        <f t="shared" si="6"/>
        <v>66</v>
      </c>
      <c r="M37" s="261">
        <f t="shared" si="6"/>
        <v>558</v>
      </c>
      <c r="N37" s="258">
        <f t="shared" si="6"/>
        <v>92</v>
      </c>
    </row>
    <row r="38" spans="1:14">
      <c r="A38" s="31"/>
      <c r="B38" s="79"/>
      <c r="C38" s="79"/>
      <c r="D38" s="86"/>
      <c r="E38" s="81">
        <v>13</v>
      </c>
      <c r="F38" s="318"/>
      <c r="G38" s="318"/>
      <c r="H38" s="318">
        <f t="shared" si="4"/>
        <v>0</v>
      </c>
      <c r="I38" s="318"/>
      <c r="J38" s="318">
        <f t="shared" si="1"/>
        <v>0</v>
      </c>
      <c r="K38" s="319"/>
      <c r="L38" s="319"/>
      <c r="M38" s="319">
        <f>K38+L38</f>
        <v>0</v>
      </c>
      <c r="N38" s="348"/>
    </row>
    <row r="39" spans="1:14">
      <c r="A39" s="31"/>
      <c r="B39" s="82" t="s">
        <v>1</v>
      </c>
      <c r="C39" s="82" t="s">
        <v>0</v>
      </c>
      <c r="D39" s="116" t="s">
        <v>21</v>
      </c>
      <c r="E39" s="81">
        <v>12</v>
      </c>
      <c r="F39" s="318"/>
      <c r="G39" s="318"/>
      <c r="H39" s="318">
        <f t="shared" si="4"/>
        <v>0</v>
      </c>
      <c r="I39" s="318"/>
      <c r="J39" s="318">
        <f t="shared" si="1"/>
        <v>0</v>
      </c>
      <c r="K39" s="319"/>
      <c r="L39" s="319"/>
      <c r="M39" s="319">
        <f t="shared" ref="M39:M50" si="7">K39+L39</f>
        <v>0</v>
      </c>
      <c r="N39" s="319"/>
    </row>
    <row r="40" spans="1:14">
      <c r="A40" s="31"/>
      <c r="B40" s="82" t="s">
        <v>10</v>
      </c>
      <c r="C40" s="82"/>
      <c r="D40" s="116" t="s">
        <v>10</v>
      </c>
      <c r="E40" s="81">
        <v>11</v>
      </c>
      <c r="F40" s="318"/>
      <c r="G40" s="318"/>
      <c r="H40" s="318">
        <f t="shared" si="4"/>
        <v>0</v>
      </c>
      <c r="I40" s="318"/>
      <c r="J40" s="318">
        <f t="shared" si="1"/>
        <v>0</v>
      </c>
      <c r="K40" s="319"/>
      <c r="L40" s="319"/>
      <c r="M40" s="319">
        <f t="shared" si="7"/>
        <v>0</v>
      </c>
      <c r="N40" s="319"/>
    </row>
    <row r="41" spans="1:14">
      <c r="A41" s="31"/>
      <c r="B41" s="82" t="s">
        <v>11</v>
      </c>
      <c r="C41" s="79"/>
      <c r="D41" s="116" t="s">
        <v>2</v>
      </c>
      <c r="E41" s="81">
        <v>10</v>
      </c>
      <c r="F41" s="318"/>
      <c r="G41" s="318"/>
      <c r="H41" s="318">
        <f t="shared" si="4"/>
        <v>0</v>
      </c>
      <c r="I41" s="318"/>
      <c r="J41" s="318">
        <f t="shared" si="1"/>
        <v>0</v>
      </c>
      <c r="K41" s="319"/>
      <c r="L41" s="319"/>
      <c r="M41" s="319">
        <f t="shared" si="7"/>
        <v>0</v>
      </c>
      <c r="N41" s="319"/>
    </row>
    <row r="42" spans="1:14">
      <c r="A42" s="31"/>
      <c r="B42" s="82" t="s">
        <v>4</v>
      </c>
      <c r="C42" s="82"/>
      <c r="D42" s="116" t="s">
        <v>27</v>
      </c>
      <c r="E42" s="81">
        <v>9</v>
      </c>
      <c r="F42" s="318"/>
      <c r="G42" s="318"/>
      <c r="H42" s="318">
        <f t="shared" si="4"/>
        <v>0</v>
      </c>
      <c r="I42" s="318"/>
      <c r="J42" s="318">
        <f t="shared" si="1"/>
        <v>0</v>
      </c>
      <c r="K42" s="319"/>
      <c r="L42" s="319"/>
      <c r="M42" s="319">
        <f t="shared" si="7"/>
        <v>0</v>
      </c>
      <c r="N42" s="319"/>
    </row>
    <row r="43" spans="1:14">
      <c r="A43" s="31"/>
      <c r="B43" s="82" t="s">
        <v>3</v>
      </c>
      <c r="C43" s="82" t="s">
        <v>5</v>
      </c>
      <c r="D43" s="116" t="s">
        <v>1</v>
      </c>
      <c r="E43" s="81">
        <v>8</v>
      </c>
      <c r="F43" s="318"/>
      <c r="G43" s="318"/>
      <c r="H43" s="318">
        <f t="shared" si="4"/>
        <v>0</v>
      </c>
      <c r="I43" s="318"/>
      <c r="J43" s="318">
        <f t="shared" si="1"/>
        <v>0</v>
      </c>
      <c r="K43" s="319"/>
      <c r="L43" s="319"/>
      <c r="M43" s="319">
        <f t="shared" si="7"/>
        <v>0</v>
      </c>
      <c r="N43" s="319"/>
    </row>
    <row r="44" spans="1:14">
      <c r="A44" s="31"/>
      <c r="B44" s="82" t="s">
        <v>4</v>
      </c>
      <c r="C44" s="82"/>
      <c r="D44" s="116" t="s">
        <v>26</v>
      </c>
      <c r="E44" s="81">
        <v>7</v>
      </c>
      <c r="F44" s="318"/>
      <c r="G44" s="318"/>
      <c r="H44" s="318">
        <f t="shared" si="4"/>
        <v>0</v>
      </c>
      <c r="I44" s="318"/>
      <c r="J44" s="318">
        <f t="shared" si="1"/>
        <v>0</v>
      </c>
      <c r="K44" s="319"/>
      <c r="L44" s="319"/>
      <c r="M44" s="319">
        <f t="shared" si="7"/>
        <v>0</v>
      </c>
      <c r="N44" s="319"/>
    </row>
    <row r="45" spans="1:14">
      <c r="A45" s="31"/>
      <c r="B45" s="82" t="s">
        <v>1</v>
      </c>
      <c r="C45" s="82"/>
      <c r="D45" s="116" t="s">
        <v>22</v>
      </c>
      <c r="E45" s="81">
        <v>6</v>
      </c>
      <c r="F45" s="318"/>
      <c r="G45" s="318"/>
      <c r="H45" s="318">
        <f t="shared" si="4"/>
        <v>0</v>
      </c>
      <c r="I45" s="318"/>
      <c r="J45" s="318">
        <f t="shared" si="1"/>
        <v>0</v>
      </c>
      <c r="K45" s="319"/>
      <c r="L45" s="319"/>
      <c r="M45" s="319">
        <f t="shared" si="7"/>
        <v>0</v>
      </c>
      <c r="N45" s="319"/>
    </row>
    <row r="46" spans="1:14">
      <c r="A46" s="31"/>
      <c r="B46" s="82" t="s">
        <v>12</v>
      </c>
      <c r="C46" s="79"/>
      <c r="D46" s="116" t="s">
        <v>2</v>
      </c>
      <c r="E46" s="81">
        <v>5</v>
      </c>
      <c r="F46" s="318"/>
      <c r="G46" s="318"/>
      <c r="H46" s="318">
        <f t="shared" si="4"/>
        <v>0</v>
      </c>
      <c r="I46" s="318"/>
      <c r="J46" s="318">
        <f t="shared" si="1"/>
        <v>0</v>
      </c>
      <c r="K46" s="319"/>
      <c r="L46" s="319"/>
      <c r="M46" s="319">
        <f t="shared" si="7"/>
        <v>0</v>
      </c>
      <c r="N46" s="319"/>
    </row>
    <row r="47" spans="1:14">
      <c r="A47" s="31"/>
      <c r="B47" s="82"/>
      <c r="C47" s="82"/>
      <c r="D47" s="116" t="s">
        <v>7</v>
      </c>
      <c r="E47" s="81">
        <v>4</v>
      </c>
      <c r="F47" s="318"/>
      <c r="G47" s="318"/>
      <c r="H47" s="318">
        <f t="shared" si="4"/>
        <v>0</v>
      </c>
      <c r="I47" s="318"/>
      <c r="J47" s="318">
        <f t="shared" si="1"/>
        <v>0</v>
      </c>
      <c r="K47" s="319"/>
      <c r="L47" s="319"/>
      <c r="M47" s="319">
        <f t="shared" si="7"/>
        <v>0</v>
      </c>
      <c r="N47" s="319"/>
    </row>
    <row r="48" spans="1:14">
      <c r="A48" s="31"/>
      <c r="B48" s="82"/>
      <c r="C48" s="82" t="s">
        <v>1</v>
      </c>
      <c r="D48" s="116" t="s">
        <v>1</v>
      </c>
      <c r="E48" s="81">
        <v>3</v>
      </c>
      <c r="F48" s="318"/>
      <c r="G48" s="318"/>
      <c r="H48" s="318">
        <f t="shared" si="4"/>
        <v>0</v>
      </c>
      <c r="I48" s="318"/>
      <c r="J48" s="318">
        <f t="shared" si="1"/>
        <v>0</v>
      </c>
      <c r="K48" s="319"/>
      <c r="L48" s="319"/>
      <c r="M48" s="319">
        <f t="shared" si="7"/>
        <v>0</v>
      </c>
      <c r="N48" s="319"/>
    </row>
    <row r="49" spans="1:14">
      <c r="A49" s="31"/>
      <c r="B49" s="82"/>
      <c r="C49" s="82"/>
      <c r="D49" s="116" t="s">
        <v>3</v>
      </c>
      <c r="E49" s="81">
        <v>2</v>
      </c>
      <c r="F49" s="318"/>
      <c r="G49" s="318"/>
      <c r="H49" s="318">
        <f t="shared" si="4"/>
        <v>0</v>
      </c>
      <c r="I49" s="318"/>
      <c r="J49" s="318">
        <f t="shared" si="1"/>
        <v>0</v>
      </c>
      <c r="K49" s="319"/>
      <c r="L49" s="319"/>
      <c r="M49" s="319">
        <f t="shared" si="7"/>
        <v>0</v>
      </c>
      <c r="N49" s="319"/>
    </row>
    <row r="50" spans="1:14">
      <c r="A50" s="31"/>
      <c r="B50" s="85"/>
      <c r="C50" s="116"/>
      <c r="D50" s="85"/>
      <c r="E50" s="79">
        <v>1</v>
      </c>
      <c r="F50" s="322"/>
      <c r="G50" s="322"/>
      <c r="H50" s="322">
        <f t="shared" si="4"/>
        <v>0</v>
      </c>
      <c r="I50" s="322"/>
      <c r="J50" s="322">
        <f t="shared" si="1"/>
        <v>0</v>
      </c>
      <c r="K50" s="323"/>
      <c r="L50" s="323"/>
      <c r="M50" s="323">
        <f t="shared" si="7"/>
        <v>0</v>
      </c>
      <c r="N50" s="323"/>
    </row>
    <row r="51" spans="1:14" ht="12.75" customHeight="1">
      <c r="B51" s="444" t="s">
        <v>20</v>
      </c>
      <c r="C51" s="444"/>
      <c r="D51" s="444"/>
      <c r="E51" s="444"/>
      <c r="F51" s="318">
        <f t="shared" ref="F51:N51" si="8">SUM(F38:F50)</f>
        <v>0</v>
      </c>
      <c r="G51" s="318">
        <f t="shared" si="8"/>
        <v>0</v>
      </c>
      <c r="H51" s="318">
        <f t="shared" si="8"/>
        <v>0</v>
      </c>
      <c r="I51" s="318">
        <f t="shared" si="8"/>
        <v>0</v>
      </c>
      <c r="J51" s="318">
        <f t="shared" si="8"/>
        <v>0</v>
      </c>
      <c r="K51" s="318">
        <f t="shared" si="8"/>
        <v>0</v>
      </c>
      <c r="L51" s="318">
        <f t="shared" si="8"/>
        <v>0</v>
      </c>
      <c r="M51" s="318">
        <f t="shared" si="8"/>
        <v>0</v>
      </c>
      <c r="N51" s="318">
        <f t="shared" si="8"/>
        <v>0</v>
      </c>
    </row>
    <row r="52" spans="1:14">
      <c r="B52" s="444" t="s">
        <v>37</v>
      </c>
      <c r="C52" s="444"/>
      <c r="D52" s="444"/>
      <c r="E52" s="444"/>
      <c r="F52" s="318"/>
      <c r="G52" s="318"/>
      <c r="H52" s="318"/>
      <c r="I52" s="318"/>
      <c r="J52" s="318"/>
      <c r="K52" s="318"/>
      <c r="L52" s="318"/>
      <c r="M52" s="318">
        <f>SUM(K52:L52)</f>
        <v>0</v>
      </c>
      <c r="N52" s="318"/>
    </row>
    <row r="53" spans="1:14" ht="12.75" customHeight="1">
      <c r="B53" s="441" t="s">
        <v>40</v>
      </c>
      <c r="C53" s="441"/>
      <c r="D53" s="441"/>
      <c r="E53" s="441"/>
      <c r="F53" s="324">
        <f t="shared" ref="F53:N53" si="9">+F23+F37+F51+F52</f>
        <v>2857</v>
      </c>
      <c r="G53" s="324">
        <f t="shared" si="9"/>
        <v>782</v>
      </c>
      <c r="H53" s="324">
        <f t="shared" si="9"/>
        <v>3639</v>
      </c>
      <c r="I53" s="324">
        <f t="shared" si="9"/>
        <v>100</v>
      </c>
      <c r="J53" s="324">
        <f t="shared" si="9"/>
        <v>3739</v>
      </c>
      <c r="K53" s="324">
        <f t="shared" si="9"/>
        <v>1223</v>
      </c>
      <c r="L53" s="324">
        <f t="shared" si="9"/>
        <v>232</v>
      </c>
      <c r="M53" s="324">
        <f t="shared" si="9"/>
        <v>1455</v>
      </c>
      <c r="N53" s="324">
        <f t="shared" si="9"/>
        <v>307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1 H52:L52 N5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 t="s">
        <v>42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 t="s">
        <v>43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76</v>
      </c>
      <c r="C4" s="28"/>
      <c r="D4" s="29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447" t="s">
        <v>44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>
      <c r="B6" s="30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48" t="s">
        <v>41</v>
      </c>
      <c r="C7" s="448"/>
      <c r="D7" s="448"/>
      <c r="E7" s="448"/>
      <c r="F7" s="448" t="s">
        <v>35</v>
      </c>
      <c r="G7" s="448"/>
      <c r="H7" s="448"/>
      <c r="I7" s="448"/>
      <c r="J7" s="448"/>
      <c r="K7" s="448" t="s">
        <v>28</v>
      </c>
      <c r="L7" s="448"/>
      <c r="M7" s="448"/>
      <c r="N7" s="448"/>
    </row>
    <row r="8" spans="1:14" ht="12.75" customHeight="1">
      <c r="B8" s="448"/>
      <c r="C8" s="448"/>
      <c r="D8" s="448"/>
      <c r="E8" s="448"/>
      <c r="F8" s="448" t="s">
        <v>13</v>
      </c>
      <c r="G8" s="448"/>
      <c r="H8" s="448"/>
      <c r="I8" s="448" t="s">
        <v>14</v>
      </c>
      <c r="J8" s="448" t="s">
        <v>15</v>
      </c>
      <c r="K8" s="448" t="s">
        <v>30</v>
      </c>
      <c r="L8" s="448" t="s">
        <v>31</v>
      </c>
      <c r="M8" s="448" t="s">
        <v>15</v>
      </c>
      <c r="N8" s="448" t="s">
        <v>29</v>
      </c>
    </row>
    <row r="9" spans="1:14" ht="24">
      <c r="B9" s="448"/>
      <c r="C9" s="448"/>
      <c r="D9" s="448"/>
      <c r="E9" s="448"/>
      <c r="F9" s="363" t="s">
        <v>16</v>
      </c>
      <c r="G9" s="363" t="s">
        <v>17</v>
      </c>
      <c r="H9" s="363" t="s">
        <v>23</v>
      </c>
      <c r="I9" s="448"/>
      <c r="J9" s="448"/>
      <c r="K9" s="448"/>
      <c r="L9" s="448"/>
      <c r="M9" s="448"/>
      <c r="N9" s="448"/>
    </row>
    <row r="10" spans="1:14">
      <c r="A10" s="31"/>
      <c r="B10" s="32"/>
      <c r="C10" s="33"/>
      <c r="D10" s="34"/>
      <c r="E10" s="364">
        <v>13</v>
      </c>
      <c r="F10" s="367">
        <v>558</v>
      </c>
      <c r="G10" s="352">
        <v>0</v>
      </c>
      <c r="H10" s="352">
        <f t="shared" ref="H10:H22" si="0">F10+G10</f>
        <v>558</v>
      </c>
      <c r="I10" s="352">
        <v>0</v>
      </c>
      <c r="J10" s="367">
        <f t="shared" ref="J10:J22" si="1">H10+I10</f>
        <v>558</v>
      </c>
      <c r="K10" s="352">
        <v>612</v>
      </c>
      <c r="L10" s="352">
        <v>137</v>
      </c>
      <c r="M10" s="368">
        <f t="shared" ref="M10:M22" si="2">K10+L10</f>
        <v>749</v>
      </c>
      <c r="N10" s="352">
        <v>160</v>
      </c>
    </row>
    <row r="11" spans="1:14">
      <c r="A11" s="31"/>
      <c r="B11" s="35" t="s">
        <v>1</v>
      </c>
      <c r="C11" s="36" t="s">
        <v>0</v>
      </c>
      <c r="D11" s="34"/>
      <c r="E11" s="364">
        <v>12</v>
      </c>
      <c r="F11" s="367">
        <v>23</v>
      </c>
      <c r="G11" s="352">
        <v>0</v>
      </c>
      <c r="H11" s="352">
        <f t="shared" si="0"/>
        <v>23</v>
      </c>
      <c r="I11" s="352">
        <v>0</v>
      </c>
      <c r="J11" s="367">
        <f t="shared" si="1"/>
        <v>23</v>
      </c>
      <c r="K11" s="352">
        <v>2</v>
      </c>
      <c r="L11" s="352">
        <v>2</v>
      </c>
      <c r="M11" s="368">
        <f t="shared" si="2"/>
        <v>4</v>
      </c>
      <c r="N11" s="352">
        <v>2</v>
      </c>
    </row>
    <row r="12" spans="1:14">
      <c r="A12" s="31"/>
      <c r="B12" s="35" t="s">
        <v>2</v>
      </c>
      <c r="C12" s="37"/>
      <c r="D12" s="38" t="s">
        <v>6</v>
      </c>
      <c r="E12" s="364">
        <v>11</v>
      </c>
      <c r="F12" s="367">
        <v>58</v>
      </c>
      <c r="G12" s="352">
        <v>0</v>
      </c>
      <c r="H12" s="352">
        <f t="shared" si="0"/>
        <v>58</v>
      </c>
      <c r="I12" s="352">
        <v>0</v>
      </c>
      <c r="J12" s="367">
        <f t="shared" si="1"/>
        <v>58</v>
      </c>
      <c r="K12" s="352">
        <v>4</v>
      </c>
      <c r="L12" s="352">
        <v>1</v>
      </c>
      <c r="M12" s="368">
        <f t="shared" si="2"/>
        <v>5</v>
      </c>
      <c r="N12" s="352">
        <v>1</v>
      </c>
    </row>
    <row r="13" spans="1:14">
      <c r="A13" s="31"/>
      <c r="B13" s="35" t="s">
        <v>1</v>
      </c>
      <c r="C13" s="36"/>
      <c r="D13" s="38" t="s">
        <v>10</v>
      </c>
      <c r="E13" s="364">
        <v>10</v>
      </c>
      <c r="F13" s="367">
        <v>43</v>
      </c>
      <c r="G13" s="352">
        <v>0</v>
      </c>
      <c r="H13" s="352">
        <f t="shared" si="0"/>
        <v>43</v>
      </c>
      <c r="I13" s="352">
        <v>0</v>
      </c>
      <c r="J13" s="367">
        <f t="shared" si="1"/>
        <v>43</v>
      </c>
      <c r="K13" s="352">
        <v>2</v>
      </c>
      <c r="L13" s="352">
        <v>0</v>
      </c>
      <c r="M13" s="368">
        <f t="shared" si="2"/>
        <v>2</v>
      </c>
      <c r="N13" s="352">
        <v>0</v>
      </c>
    </row>
    <row r="14" spans="1:14">
      <c r="A14" s="31"/>
      <c r="B14" s="35" t="s">
        <v>3</v>
      </c>
      <c r="C14" s="36"/>
      <c r="D14" s="38" t="s">
        <v>25</v>
      </c>
      <c r="E14" s="364">
        <v>9</v>
      </c>
      <c r="F14" s="367">
        <v>77</v>
      </c>
      <c r="G14" s="352">
        <v>0</v>
      </c>
      <c r="H14" s="352">
        <f t="shared" si="0"/>
        <v>77</v>
      </c>
      <c r="I14" s="352">
        <v>0</v>
      </c>
      <c r="J14" s="367">
        <f t="shared" si="1"/>
        <v>77</v>
      </c>
      <c r="K14" s="352">
        <v>1</v>
      </c>
      <c r="L14" s="352">
        <v>0</v>
      </c>
      <c r="M14" s="368">
        <f t="shared" si="2"/>
        <v>1</v>
      </c>
      <c r="N14" s="352">
        <v>0</v>
      </c>
    </row>
    <row r="15" spans="1:14">
      <c r="A15" s="31"/>
      <c r="B15" s="35" t="s">
        <v>4</v>
      </c>
      <c r="C15" s="36" t="s">
        <v>5</v>
      </c>
      <c r="D15" s="38" t="s">
        <v>22</v>
      </c>
      <c r="E15" s="364">
        <v>8</v>
      </c>
      <c r="F15" s="367">
        <v>42</v>
      </c>
      <c r="G15" s="352">
        <v>0</v>
      </c>
      <c r="H15" s="352">
        <f t="shared" si="0"/>
        <v>42</v>
      </c>
      <c r="I15" s="352">
        <v>0</v>
      </c>
      <c r="J15" s="367">
        <f t="shared" si="1"/>
        <v>42</v>
      </c>
      <c r="K15" s="352">
        <v>6</v>
      </c>
      <c r="L15" s="352">
        <v>2</v>
      </c>
      <c r="M15" s="368">
        <f t="shared" si="2"/>
        <v>8</v>
      </c>
      <c r="N15" s="352">
        <v>2</v>
      </c>
    </row>
    <row r="16" spans="1:14">
      <c r="A16" s="31"/>
      <c r="B16" s="35" t="s">
        <v>6</v>
      </c>
      <c r="C16" s="36"/>
      <c r="D16" s="38" t="s">
        <v>12</v>
      </c>
      <c r="E16" s="364">
        <v>7</v>
      </c>
      <c r="F16" s="367">
        <v>74</v>
      </c>
      <c r="G16" s="352">
        <v>0</v>
      </c>
      <c r="H16" s="352">
        <f t="shared" si="0"/>
        <v>74</v>
      </c>
      <c r="I16" s="352">
        <v>0</v>
      </c>
      <c r="J16" s="367">
        <f t="shared" si="1"/>
        <v>74</v>
      </c>
      <c r="K16" s="352">
        <v>3</v>
      </c>
      <c r="L16" s="352">
        <v>0</v>
      </c>
      <c r="M16" s="368">
        <f t="shared" si="2"/>
        <v>3</v>
      </c>
      <c r="N16" s="352">
        <v>0</v>
      </c>
    </row>
    <row r="17" spans="1:14">
      <c r="A17" s="31"/>
      <c r="B17" s="35" t="s">
        <v>7</v>
      </c>
      <c r="C17" s="37"/>
      <c r="D17" s="38" t="s">
        <v>4</v>
      </c>
      <c r="E17" s="364">
        <v>6</v>
      </c>
      <c r="F17" s="367">
        <v>137</v>
      </c>
      <c r="G17" s="352">
        <v>0</v>
      </c>
      <c r="H17" s="352">
        <f t="shared" si="0"/>
        <v>137</v>
      </c>
      <c r="I17" s="352">
        <v>0</v>
      </c>
      <c r="J17" s="367">
        <f t="shared" si="1"/>
        <v>137</v>
      </c>
      <c r="K17" s="352">
        <v>2</v>
      </c>
      <c r="L17" s="352">
        <v>0</v>
      </c>
      <c r="M17" s="368">
        <f t="shared" si="2"/>
        <v>2</v>
      </c>
      <c r="N17" s="352">
        <v>0</v>
      </c>
    </row>
    <row r="18" spans="1:14">
      <c r="A18" s="31"/>
      <c r="B18" s="35" t="s">
        <v>1</v>
      </c>
      <c r="C18" s="36"/>
      <c r="D18" s="38" t="s">
        <v>9</v>
      </c>
      <c r="E18" s="364">
        <v>5</v>
      </c>
      <c r="F18" s="367">
        <v>52</v>
      </c>
      <c r="G18" s="352">
        <v>0</v>
      </c>
      <c r="H18" s="352">
        <f t="shared" si="0"/>
        <v>52</v>
      </c>
      <c r="I18" s="352">
        <v>0</v>
      </c>
      <c r="J18" s="367">
        <f t="shared" si="1"/>
        <v>52</v>
      </c>
      <c r="K18" s="352">
        <v>0</v>
      </c>
      <c r="L18" s="352">
        <v>1</v>
      </c>
      <c r="M18" s="368">
        <f t="shared" si="2"/>
        <v>1</v>
      </c>
      <c r="N18" s="352">
        <v>1</v>
      </c>
    </row>
    <row r="19" spans="1:14">
      <c r="A19" s="31"/>
      <c r="B19" s="35"/>
      <c r="C19" s="36"/>
      <c r="D19" s="38" t="s">
        <v>12</v>
      </c>
      <c r="E19" s="364">
        <v>4</v>
      </c>
      <c r="F19" s="367">
        <v>84</v>
      </c>
      <c r="G19" s="352">
        <v>0</v>
      </c>
      <c r="H19" s="352">
        <f t="shared" si="0"/>
        <v>84</v>
      </c>
      <c r="I19" s="352">
        <v>0</v>
      </c>
      <c r="J19" s="367">
        <f t="shared" si="1"/>
        <v>84</v>
      </c>
      <c r="K19" s="352">
        <v>2</v>
      </c>
      <c r="L19" s="352">
        <v>0</v>
      </c>
      <c r="M19" s="368">
        <f t="shared" si="2"/>
        <v>2</v>
      </c>
      <c r="N19" s="352">
        <v>0</v>
      </c>
    </row>
    <row r="20" spans="1:14">
      <c r="A20" s="31"/>
      <c r="B20" s="35"/>
      <c r="C20" s="36" t="s">
        <v>1</v>
      </c>
      <c r="D20" s="34"/>
      <c r="E20" s="364">
        <v>3</v>
      </c>
      <c r="F20" s="367">
        <v>0</v>
      </c>
      <c r="G20" s="367">
        <v>88</v>
      </c>
      <c r="H20" s="352">
        <f t="shared" si="0"/>
        <v>88</v>
      </c>
      <c r="I20" s="352">
        <v>0</v>
      </c>
      <c r="J20" s="367">
        <f t="shared" si="1"/>
        <v>88</v>
      </c>
      <c r="K20" s="352">
        <v>2</v>
      </c>
      <c r="L20" s="352">
        <v>1</v>
      </c>
      <c r="M20" s="368">
        <f t="shared" si="2"/>
        <v>3</v>
      </c>
      <c r="N20" s="352">
        <v>1</v>
      </c>
    </row>
    <row r="21" spans="1:14">
      <c r="A21" s="31"/>
      <c r="B21" s="35"/>
      <c r="C21" s="36"/>
      <c r="D21" s="34"/>
      <c r="E21" s="364">
        <v>2</v>
      </c>
      <c r="F21" s="367">
        <v>0</v>
      </c>
      <c r="G21" s="367">
        <v>73</v>
      </c>
      <c r="H21" s="352">
        <f t="shared" si="0"/>
        <v>73</v>
      </c>
      <c r="I21" s="352">
        <v>0</v>
      </c>
      <c r="J21" s="367">
        <f t="shared" si="1"/>
        <v>73</v>
      </c>
      <c r="K21" s="352">
        <v>2</v>
      </c>
      <c r="L21" s="352">
        <v>0</v>
      </c>
      <c r="M21" s="368">
        <f t="shared" si="2"/>
        <v>2</v>
      </c>
      <c r="N21" s="352">
        <v>0</v>
      </c>
    </row>
    <row r="22" spans="1:14">
      <c r="A22" s="31"/>
      <c r="B22" s="39"/>
      <c r="C22" s="37"/>
      <c r="D22" s="34"/>
      <c r="E22" s="32">
        <v>1</v>
      </c>
      <c r="F22" s="367">
        <v>0</v>
      </c>
      <c r="G22" s="367">
        <v>59</v>
      </c>
      <c r="H22" s="352">
        <f t="shared" si="0"/>
        <v>59</v>
      </c>
      <c r="I22" s="367">
        <v>16</v>
      </c>
      <c r="J22" s="367">
        <f t="shared" si="1"/>
        <v>75</v>
      </c>
      <c r="K22" s="352">
        <v>2</v>
      </c>
      <c r="L22" s="352">
        <v>0</v>
      </c>
      <c r="M22" s="368">
        <f t="shared" si="2"/>
        <v>2</v>
      </c>
      <c r="N22" s="352">
        <v>0</v>
      </c>
    </row>
    <row r="23" spans="1:14" ht="12.75" customHeight="1">
      <c r="A23" s="31"/>
      <c r="B23" s="449" t="s">
        <v>18</v>
      </c>
      <c r="C23" s="449"/>
      <c r="D23" s="449"/>
      <c r="E23" s="449"/>
      <c r="F23" s="367">
        <f t="shared" ref="F23:N23" si="3">SUM(F10:F22)</f>
        <v>1148</v>
      </c>
      <c r="G23" s="367">
        <f t="shared" si="3"/>
        <v>220</v>
      </c>
      <c r="H23" s="352">
        <f t="shared" si="3"/>
        <v>1368</v>
      </c>
      <c r="I23" s="367">
        <f t="shared" si="3"/>
        <v>16</v>
      </c>
      <c r="J23" s="367">
        <f t="shared" si="3"/>
        <v>1384</v>
      </c>
      <c r="K23" s="367">
        <f t="shared" si="3"/>
        <v>640</v>
      </c>
      <c r="L23" s="367">
        <f t="shared" si="3"/>
        <v>144</v>
      </c>
      <c r="M23" s="367">
        <f t="shared" si="3"/>
        <v>784</v>
      </c>
      <c r="N23" s="367">
        <f t="shared" si="3"/>
        <v>167</v>
      </c>
    </row>
    <row r="24" spans="1:14">
      <c r="A24" s="31"/>
      <c r="B24" s="35"/>
      <c r="C24" s="35"/>
      <c r="D24" s="40"/>
      <c r="E24" s="39">
        <v>13</v>
      </c>
      <c r="F24" s="367">
        <v>1042</v>
      </c>
      <c r="G24" s="352">
        <v>0</v>
      </c>
      <c r="H24" s="352">
        <f t="shared" ref="H24:H36" si="4">F24+G24</f>
        <v>1042</v>
      </c>
      <c r="I24" s="352">
        <v>0</v>
      </c>
      <c r="J24" s="367">
        <f t="shared" ref="J24:J36" si="5">H24+I24</f>
        <v>1042</v>
      </c>
      <c r="K24" s="352">
        <v>463</v>
      </c>
      <c r="L24" s="352">
        <v>88</v>
      </c>
      <c r="M24" s="369">
        <f t="shared" ref="M24:M36" si="6">K24+L24</f>
        <v>551</v>
      </c>
      <c r="N24" s="352">
        <v>119</v>
      </c>
    </row>
    <row r="25" spans="1:14">
      <c r="A25" s="31"/>
      <c r="B25" s="35"/>
      <c r="C25" s="35" t="s">
        <v>0</v>
      </c>
      <c r="D25" s="40"/>
      <c r="E25" s="364">
        <v>12</v>
      </c>
      <c r="F25" s="367">
        <v>45</v>
      </c>
      <c r="G25" s="352">
        <v>0</v>
      </c>
      <c r="H25" s="352">
        <f t="shared" si="4"/>
        <v>45</v>
      </c>
      <c r="I25" s="352">
        <v>0</v>
      </c>
      <c r="J25" s="367">
        <f t="shared" si="5"/>
        <v>45</v>
      </c>
      <c r="K25" s="352">
        <v>1</v>
      </c>
      <c r="L25" s="352">
        <v>0</v>
      </c>
      <c r="M25" s="369">
        <f t="shared" si="6"/>
        <v>1</v>
      </c>
      <c r="N25" s="352">
        <v>0</v>
      </c>
    </row>
    <row r="26" spans="1:14">
      <c r="A26" s="31"/>
      <c r="B26" s="35" t="s">
        <v>7</v>
      </c>
      <c r="C26" s="39"/>
      <c r="D26" s="40"/>
      <c r="E26" s="364">
        <v>11</v>
      </c>
      <c r="F26" s="367">
        <v>107</v>
      </c>
      <c r="G26" s="352">
        <v>0</v>
      </c>
      <c r="H26" s="352">
        <f t="shared" si="4"/>
        <v>107</v>
      </c>
      <c r="I26" s="352">
        <v>0</v>
      </c>
      <c r="J26" s="367">
        <f t="shared" si="5"/>
        <v>107</v>
      </c>
      <c r="K26" s="352">
        <v>5</v>
      </c>
      <c r="L26" s="352">
        <v>7</v>
      </c>
      <c r="M26" s="369">
        <f t="shared" si="6"/>
        <v>12</v>
      </c>
      <c r="N26" s="352">
        <v>13</v>
      </c>
    </row>
    <row r="27" spans="1:14">
      <c r="A27" s="31"/>
      <c r="B27" s="35" t="s">
        <v>8</v>
      </c>
      <c r="C27" s="35"/>
      <c r="D27" s="40" t="s">
        <v>26</v>
      </c>
      <c r="E27" s="364">
        <v>10</v>
      </c>
      <c r="F27" s="367">
        <v>70</v>
      </c>
      <c r="G27" s="352">
        <v>0</v>
      </c>
      <c r="H27" s="352">
        <f t="shared" si="4"/>
        <v>70</v>
      </c>
      <c r="I27" s="352">
        <v>0</v>
      </c>
      <c r="J27" s="367">
        <f t="shared" si="5"/>
        <v>70</v>
      </c>
      <c r="K27" s="352">
        <v>0</v>
      </c>
      <c r="L27" s="352">
        <v>1</v>
      </c>
      <c r="M27" s="369">
        <f t="shared" si="6"/>
        <v>1</v>
      </c>
      <c r="N27" s="352">
        <v>1</v>
      </c>
    </row>
    <row r="28" spans="1:14">
      <c r="A28" s="31"/>
      <c r="B28" s="35" t="s">
        <v>0</v>
      </c>
      <c r="C28" s="35"/>
      <c r="D28" s="40" t="s">
        <v>8</v>
      </c>
      <c r="E28" s="364">
        <v>9</v>
      </c>
      <c r="F28" s="367">
        <v>200</v>
      </c>
      <c r="G28" s="352">
        <v>0</v>
      </c>
      <c r="H28" s="352">
        <f t="shared" si="4"/>
        <v>200</v>
      </c>
      <c r="I28" s="352">
        <v>0</v>
      </c>
      <c r="J28" s="367">
        <f t="shared" si="5"/>
        <v>200</v>
      </c>
      <c r="K28" s="352">
        <v>0</v>
      </c>
      <c r="L28" s="352">
        <v>0</v>
      </c>
      <c r="M28" s="369">
        <f t="shared" si="6"/>
        <v>0</v>
      </c>
      <c r="N28" s="352">
        <v>0</v>
      </c>
    </row>
    <row r="29" spans="1:14">
      <c r="A29" s="31"/>
      <c r="B29" s="35" t="s">
        <v>2</v>
      </c>
      <c r="C29" s="35" t="s">
        <v>5</v>
      </c>
      <c r="D29" s="40" t="s">
        <v>27</v>
      </c>
      <c r="E29" s="364">
        <v>8</v>
      </c>
      <c r="F29" s="367">
        <v>115</v>
      </c>
      <c r="G29" s="352">
        <v>0</v>
      </c>
      <c r="H29" s="352">
        <f t="shared" si="4"/>
        <v>115</v>
      </c>
      <c r="I29" s="352">
        <v>0</v>
      </c>
      <c r="J29" s="367">
        <f t="shared" si="5"/>
        <v>115</v>
      </c>
      <c r="K29" s="352">
        <v>3</v>
      </c>
      <c r="L29" s="352">
        <v>1</v>
      </c>
      <c r="M29" s="369">
        <f t="shared" si="6"/>
        <v>4</v>
      </c>
      <c r="N29" s="352">
        <v>1</v>
      </c>
    </row>
    <row r="30" spans="1:14">
      <c r="A30" s="31"/>
      <c r="B30" s="35" t="s">
        <v>4</v>
      </c>
      <c r="C30" s="35"/>
      <c r="D30" s="40" t="s">
        <v>4</v>
      </c>
      <c r="E30" s="364">
        <v>7</v>
      </c>
      <c r="F30" s="367">
        <v>98</v>
      </c>
      <c r="G30" s="352">
        <v>0</v>
      </c>
      <c r="H30" s="352">
        <f t="shared" si="4"/>
        <v>98</v>
      </c>
      <c r="I30" s="352">
        <v>0</v>
      </c>
      <c r="J30" s="367">
        <f t="shared" si="5"/>
        <v>98</v>
      </c>
      <c r="K30" s="352">
        <v>0</v>
      </c>
      <c r="L30" s="352">
        <v>0</v>
      </c>
      <c r="M30" s="369">
        <f t="shared" si="6"/>
        <v>0</v>
      </c>
      <c r="N30" s="352">
        <v>0</v>
      </c>
    </row>
    <row r="31" spans="1:14">
      <c r="A31" s="31"/>
      <c r="B31" s="35" t="s">
        <v>0</v>
      </c>
      <c r="C31" s="35"/>
      <c r="D31" s="40" t="s">
        <v>9</v>
      </c>
      <c r="E31" s="364">
        <v>6</v>
      </c>
      <c r="F31" s="367">
        <v>73</v>
      </c>
      <c r="G31" s="352">
        <v>0</v>
      </c>
      <c r="H31" s="352">
        <f t="shared" si="4"/>
        <v>73</v>
      </c>
      <c r="I31" s="352">
        <v>0</v>
      </c>
      <c r="J31" s="367">
        <f t="shared" si="5"/>
        <v>73</v>
      </c>
      <c r="K31" s="352">
        <v>3</v>
      </c>
      <c r="L31" s="352">
        <v>0</v>
      </c>
      <c r="M31" s="369">
        <f t="shared" si="6"/>
        <v>3</v>
      </c>
      <c r="N31" s="352">
        <v>0</v>
      </c>
    </row>
    <row r="32" spans="1:14">
      <c r="A32" s="31"/>
      <c r="B32" s="35" t="s">
        <v>9</v>
      </c>
      <c r="C32" s="32"/>
      <c r="D32" s="40"/>
      <c r="E32" s="364">
        <v>5</v>
      </c>
      <c r="F32" s="367">
        <v>47</v>
      </c>
      <c r="G32" s="352">
        <v>0</v>
      </c>
      <c r="H32" s="352">
        <f t="shared" si="4"/>
        <v>47</v>
      </c>
      <c r="I32" s="352">
        <v>0</v>
      </c>
      <c r="J32" s="367">
        <f t="shared" si="5"/>
        <v>47</v>
      </c>
      <c r="K32" s="352">
        <v>1</v>
      </c>
      <c r="L32" s="352">
        <v>0</v>
      </c>
      <c r="M32" s="369">
        <f t="shared" si="6"/>
        <v>1</v>
      </c>
      <c r="N32" s="352">
        <v>0</v>
      </c>
    </row>
    <row r="33" spans="1:14">
      <c r="A33" s="31"/>
      <c r="B33" s="35"/>
      <c r="C33" s="35"/>
      <c r="D33" s="40"/>
      <c r="E33" s="364">
        <v>4</v>
      </c>
      <c r="F33" s="367">
        <v>74</v>
      </c>
      <c r="G33" s="352">
        <v>0</v>
      </c>
      <c r="H33" s="352">
        <f t="shared" si="4"/>
        <v>74</v>
      </c>
      <c r="I33" s="352">
        <v>0</v>
      </c>
      <c r="J33" s="367">
        <f t="shared" si="5"/>
        <v>74</v>
      </c>
      <c r="K33" s="352">
        <v>0</v>
      </c>
      <c r="L33" s="352">
        <v>0</v>
      </c>
      <c r="M33" s="369">
        <f t="shared" si="6"/>
        <v>0</v>
      </c>
      <c r="N33" s="352">
        <v>0</v>
      </c>
    </row>
    <row r="34" spans="1:14">
      <c r="A34" s="31"/>
      <c r="B34" s="35"/>
      <c r="C34" s="35" t="s">
        <v>1</v>
      </c>
      <c r="D34" s="40"/>
      <c r="E34" s="364">
        <v>3</v>
      </c>
      <c r="F34" s="367">
        <v>0</v>
      </c>
      <c r="G34" s="367">
        <v>71</v>
      </c>
      <c r="H34" s="352">
        <f t="shared" si="4"/>
        <v>71</v>
      </c>
      <c r="I34" s="352">
        <v>0</v>
      </c>
      <c r="J34" s="367">
        <f t="shared" si="5"/>
        <v>71</v>
      </c>
      <c r="K34" s="352">
        <v>0</v>
      </c>
      <c r="L34" s="352">
        <v>0</v>
      </c>
      <c r="M34" s="369">
        <f t="shared" si="6"/>
        <v>0</v>
      </c>
      <c r="N34" s="352">
        <v>0</v>
      </c>
    </row>
    <row r="35" spans="1:14">
      <c r="A35" s="31"/>
      <c r="B35" s="35"/>
      <c r="C35" s="35"/>
      <c r="D35" s="40"/>
      <c r="E35" s="364">
        <v>2</v>
      </c>
      <c r="F35" s="367">
        <v>0</v>
      </c>
      <c r="G35" s="367">
        <v>76</v>
      </c>
      <c r="H35" s="352">
        <f t="shared" si="4"/>
        <v>76</v>
      </c>
      <c r="I35" s="352">
        <v>0</v>
      </c>
      <c r="J35" s="367">
        <f t="shared" si="5"/>
        <v>76</v>
      </c>
      <c r="K35" s="352">
        <v>0</v>
      </c>
      <c r="L35" s="352">
        <v>2</v>
      </c>
      <c r="M35" s="369">
        <f t="shared" si="6"/>
        <v>2</v>
      </c>
      <c r="N35" s="352">
        <v>2</v>
      </c>
    </row>
    <row r="36" spans="1:14">
      <c r="A36" s="31"/>
      <c r="B36" s="39"/>
      <c r="C36" s="39"/>
      <c r="D36" s="40"/>
      <c r="E36" s="32">
        <v>1</v>
      </c>
      <c r="F36" s="367">
        <v>0</v>
      </c>
      <c r="G36" s="367">
        <v>73</v>
      </c>
      <c r="H36" s="352">
        <f t="shared" si="4"/>
        <v>73</v>
      </c>
      <c r="I36" s="352">
        <v>24</v>
      </c>
      <c r="J36" s="367">
        <f t="shared" si="5"/>
        <v>97</v>
      </c>
      <c r="K36" s="352">
        <v>0</v>
      </c>
      <c r="L36" s="352">
        <v>0</v>
      </c>
      <c r="M36" s="369">
        <f t="shared" si="6"/>
        <v>0</v>
      </c>
      <c r="N36" s="555">
        <v>0</v>
      </c>
    </row>
    <row r="37" spans="1:14" ht="12.75" customHeight="1">
      <c r="A37" s="31"/>
      <c r="B37" s="450" t="s">
        <v>19</v>
      </c>
      <c r="C37" s="450"/>
      <c r="D37" s="450"/>
      <c r="E37" s="450"/>
      <c r="F37" s="370">
        <f t="shared" ref="F37:N37" si="7">SUM(F24:F36)</f>
        <v>1871</v>
      </c>
      <c r="G37" s="370">
        <f t="shared" si="7"/>
        <v>220</v>
      </c>
      <c r="H37" s="352">
        <f t="shared" si="7"/>
        <v>2091</v>
      </c>
      <c r="I37" s="370">
        <f t="shared" si="7"/>
        <v>24</v>
      </c>
      <c r="J37" s="370">
        <f t="shared" si="7"/>
        <v>2115</v>
      </c>
      <c r="K37" s="370">
        <f t="shared" si="7"/>
        <v>476</v>
      </c>
      <c r="L37" s="370">
        <f t="shared" si="7"/>
        <v>99</v>
      </c>
      <c r="M37" s="370">
        <f t="shared" si="7"/>
        <v>575</v>
      </c>
      <c r="N37" s="567">
        <f t="shared" si="7"/>
        <v>136</v>
      </c>
    </row>
    <row r="38" spans="1:14">
      <c r="A38" s="31"/>
      <c r="B38" s="32"/>
      <c r="C38" s="32"/>
      <c r="D38" s="41"/>
      <c r="E38" s="364">
        <v>13</v>
      </c>
      <c r="F38" s="367">
        <v>15</v>
      </c>
      <c r="G38" s="352">
        <v>0</v>
      </c>
      <c r="H38" s="352">
        <f t="shared" ref="H38:H50" si="8">F38+G38</f>
        <v>15</v>
      </c>
      <c r="I38" s="352">
        <v>0</v>
      </c>
      <c r="J38" s="367">
        <f t="shared" ref="J38:J50" si="9">H38+I38</f>
        <v>15</v>
      </c>
      <c r="K38" s="352">
        <v>0</v>
      </c>
      <c r="L38" s="352">
        <v>0</v>
      </c>
      <c r="M38" s="369">
        <f t="shared" ref="M38:M50" si="10">K38+L38</f>
        <v>0</v>
      </c>
      <c r="N38" s="556">
        <v>0</v>
      </c>
    </row>
    <row r="39" spans="1:14">
      <c r="A39" s="31"/>
      <c r="B39" s="35" t="s">
        <v>1</v>
      </c>
      <c r="C39" s="35" t="s">
        <v>0</v>
      </c>
      <c r="D39" s="40" t="s">
        <v>21</v>
      </c>
      <c r="E39" s="364">
        <v>12</v>
      </c>
      <c r="F39" s="367">
        <v>2</v>
      </c>
      <c r="G39" s="352">
        <v>0</v>
      </c>
      <c r="H39" s="352">
        <f t="shared" si="8"/>
        <v>2</v>
      </c>
      <c r="I39" s="352">
        <v>0</v>
      </c>
      <c r="J39" s="367">
        <f t="shared" si="9"/>
        <v>2</v>
      </c>
      <c r="K39" s="352">
        <v>0</v>
      </c>
      <c r="L39" s="352">
        <v>0</v>
      </c>
      <c r="M39" s="369">
        <f t="shared" si="10"/>
        <v>0</v>
      </c>
      <c r="N39" s="352">
        <v>0</v>
      </c>
    </row>
    <row r="40" spans="1:14">
      <c r="A40" s="31"/>
      <c r="B40" s="35" t="s">
        <v>10</v>
      </c>
      <c r="C40" s="35"/>
      <c r="D40" s="40" t="s">
        <v>10</v>
      </c>
      <c r="E40" s="364">
        <v>11</v>
      </c>
      <c r="F40" s="367">
        <v>0</v>
      </c>
      <c r="G40" s="352">
        <v>0</v>
      </c>
      <c r="H40" s="352">
        <f t="shared" si="8"/>
        <v>0</v>
      </c>
      <c r="I40" s="352">
        <v>0</v>
      </c>
      <c r="J40" s="367">
        <f t="shared" si="9"/>
        <v>0</v>
      </c>
      <c r="K40" s="352">
        <v>0</v>
      </c>
      <c r="L40" s="352">
        <v>0</v>
      </c>
      <c r="M40" s="369">
        <f t="shared" si="10"/>
        <v>0</v>
      </c>
      <c r="N40" s="352">
        <v>0</v>
      </c>
    </row>
    <row r="41" spans="1:14">
      <c r="A41" s="31"/>
      <c r="B41" s="35" t="s">
        <v>11</v>
      </c>
      <c r="C41" s="32"/>
      <c r="D41" s="40" t="s">
        <v>2</v>
      </c>
      <c r="E41" s="364">
        <v>10</v>
      </c>
      <c r="F41" s="367">
        <v>0</v>
      </c>
      <c r="G41" s="352">
        <v>0</v>
      </c>
      <c r="H41" s="352">
        <f t="shared" si="8"/>
        <v>0</v>
      </c>
      <c r="I41" s="352">
        <v>0</v>
      </c>
      <c r="J41" s="367">
        <f t="shared" si="9"/>
        <v>0</v>
      </c>
      <c r="K41" s="352">
        <v>0</v>
      </c>
      <c r="L41" s="352">
        <v>0</v>
      </c>
      <c r="M41" s="369">
        <f t="shared" si="10"/>
        <v>0</v>
      </c>
      <c r="N41" s="352">
        <v>0</v>
      </c>
    </row>
    <row r="42" spans="1:14">
      <c r="A42" s="31"/>
      <c r="B42" s="35" t="s">
        <v>4</v>
      </c>
      <c r="C42" s="35"/>
      <c r="D42" s="40" t="s">
        <v>27</v>
      </c>
      <c r="E42" s="364">
        <v>9</v>
      </c>
      <c r="F42" s="367">
        <v>1</v>
      </c>
      <c r="G42" s="352">
        <v>0</v>
      </c>
      <c r="H42" s="352">
        <f t="shared" si="8"/>
        <v>1</v>
      </c>
      <c r="I42" s="352">
        <v>0</v>
      </c>
      <c r="J42" s="367">
        <f t="shared" si="9"/>
        <v>1</v>
      </c>
      <c r="K42" s="352">
        <v>0</v>
      </c>
      <c r="L42" s="352">
        <v>0</v>
      </c>
      <c r="M42" s="369">
        <f t="shared" si="10"/>
        <v>0</v>
      </c>
      <c r="N42" s="352">
        <v>0</v>
      </c>
    </row>
    <row r="43" spans="1:14">
      <c r="A43" s="31"/>
      <c r="B43" s="35" t="s">
        <v>3</v>
      </c>
      <c r="C43" s="35" t="s">
        <v>5</v>
      </c>
      <c r="D43" s="40" t="s">
        <v>1</v>
      </c>
      <c r="E43" s="364">
        <v>8</v>
      </c>
      <c r="F43" s="367">
        <v>0</v>
      </c>
      <c r="G43" s="352">
        <v>0</v>
      </c>
      <c r="H43" s="352">
        <f t="shared" si="8"/>
        <v>0</v>
      </c>
      <c r="I43" s="352">
        <v>0</v>
      </c>
      <c r="J43" s="367">
        <f t="shared" si="9"/>
        <v>0</v>
      </c>
      <c r="K43" s="352">
        <v>0</v>
      </c>
      <c r="L43" s="352">
        <v>0</v>
      </c>
      <c r="M43" s="369">
        <f t="shared" si="10"/>
        <v>0</v>
      </c>
      <c r="N43" s="352">
        <v>0</v>
      </c>
    </row>
    <row r="44" spans="1:14">
      <c r="A44" s="31"/>
      <c r="B44" s="35" t="s">
        <v>4</v>
      </c>
      <c r="C44" s="35"/>
      <c r="D44" s="40" t="s">
        <v>26</v>
      </c>
      <c r="E44" s="364">
        <v>7</v>
      </c>
      <c r="F44" s="367">
        <v>1</v>
      </c>
      <c r="G44" s="352">
        <v>0</v>
      </c>
      <c r="H44" s="352">
        <f t="shared" si="8"/>
        <v>1</v>
      </c>
      <c r="I44" s="352">
        <v>0</v>
      </c>
      <c r="J44" s="367">
        <f t="shared" si="9"/>
        <v>1</v>
      </c>
      <c r="K44" s="352">
        <v>0</v>
      </c>
      <c r="L44" s="352">
        <v>0</v>
      </c>
      <c r="M44" s="369">
        <f t="shared" si="10"/>
        <v>0</v>
      </c>
      <c r="N44" s="352">
        <v>0</v>
      </c>
    </row>
    <row r="45" spans="1:14">
      <c r="A45" s="31"/>
      <c r="B45" s="35" t="s">
        <v>1</v>
      </c>
      <c r="C45" s="35"/>
      <c r="D45" s="40" t="s">
        <v>22</v>
      </c>
      <c r="E45" s="364">
        <v>6</v>
      </c>
      <c r="F45" s="367">
        <v>0</v>
      </c>
      <c r="G45" s="352">
        <v>0</v>
      </c>
      <c r="H45" s="352">
        <f t="shared" si="8"/>
        <v>0</v>
      </c>
      <c r="I45" s="352">
        <v>0</v>
      </c>
      <c r="J45" s="367">
        <f t="shared" si="9"/>
        <v>0</v>
      </c>
      <c r="K45" s="352">
        <v>0</v>
      </c>
      <c r="L45" s="352">
        <v>0</v>
      </c>
      <c r="M45" s="369">
        <f t="shared" si="10"/>
        <v>0</v>
      </c>
      <c r="N45" s="352">
        <v>0</v>
      </c>
    </row>
    <row r="46" spans="1:14">
      <c r="A46" s="31"/>
      <c r="B46" s="35" t="s">
        <v>12</v>
      </c>
      <c r="C46" s="32"/>
      <c r="D46" s="40" t="s">
        <v>2</v>
      </c>
      <c r="E46" s="364">
        <v>5</v>
      </c>
      <c r="F46" s="367">
        <v>0</v>
      </c>
      <c r="G46" s="352">
        <v>0</v>
      </c>
      <c r="H46" s="352">
        <f t="shared" si="8"/>
        <v>0</v>
      </c>
      <c r="I46" s="352">
        <v>0</v>
      </c>
      <c r="J46" s="367">
        <f t="shared" si="9"/>
        <v>0</v>
      </c>
      <c r="K46" s="352">
        <v>0</v>
      </c>
      <c r="L46" s="352">
        <v>0</v>
      </c>
      <c r="M46" s="369">
        <f t="shared" si="10"/>
        <v>0</v>
      </c>
      <c r="N46" s="352">
        <v>0</v>
      </c>
    </row>
    <row r="47" spans="1:14">
      <c r="A47" s="31"/>
      <c r="B47" s="35"/>
      <c r="C47" s="35"/>
      <c r="D47" s="40" t="s">
        <v>7</v>
      </c>
      <c r="E47" s="364">
        <v>4</v>
      </c>
      <c r="F47" s="367">
        <v>0</v>
      </c>
      <c r="G47" s="352">
        <v>0</v>
      </c>
      <c r="H47" s="352">
        <f t="shared" si="8"/>
        <v>0</v>
      </c>
      <c r="I47" s="352">
        <v>0</v>
      </c>
      <c r="J47" s="367">
        <f t="shared" si="9"/>
        <v>0</v>
      </c>
      <c r="K47" s="352">
        <v>0</v>
      </c>
      <c r="L47" s="352">
        <v>0</v>
      </c>
      <c r="M47" s="369">
        <f t="shared" si="10"/>
        <v>0</v>
      </c>
      <c r="N47" s="352">
        <v>0</v>
      </c>
    </row>
    <row r="48" spans="1:14">
      <c r="A48" s="31"/>
      <c r="B48" s="35"/>
      <c r="C48" s="35" t="s">
        <v>1</v>
      </c>
      <c r="D48" s="40" t="s">
        <v>1</v>
      </c>
      <c r="E48" s="364">
        <v>3</v>
      </c>
      <c r="F48" s="367">
        <v>0</v>
      </c>
      <c r="G48" s="352">
        <v>0</v>
      </c>
      <c r="H48" s="352">
        <f t="shared" si="8"/>
        <v>0</v>
      </c>
      <c r="I48" s="352">
        <v>0</v>
      </c>
      <c r="J48" s="367">
        <f t="shared" si="9"/>
        <v>0</v>
      </c>
      <c r="K48" s="352">
        <v>0</v>
      </c>
      <c r="L48" s="352">
        <v>0</v>
      </c>
      <c r="M48" s="369">
        <f t="shared" si="10"/>
        <v>0</v>
      </c>
      <c r="N48" s="352">
        <v>0</v>
      </c>
    </row>
    <row r="49" spans="1:14">
      <c r="A49" s="31"/>
      <c r="B49" s="35"/>
      <c r="C49" s="35"/>
      <c r="D49" s="40" t="s">
        <v>3</v>
      </c>
      <c r="E49" s="364">
        <v>2</v>
      </c>
      <c r="F49" s="367">
        <v>0</v>
      </c>
      <c r="G49" s="352">
        <v>0</v>
      </c>
      <c r="H49" s="352">
        <f t="shared" si="8"/>
        <v>0</v>
      </c>
      <c r="I49" s="352">
        <v>0</v>
      </c>
      <c r="J49" s="367">
        <f t="shared" si="9"/>
        <v>0</v>
      </c>
      <c r="K49" s="352">
        <v>0</v>
      </c>
      <c r="L49" s="352">
        <v>0</v>
      </c>
      <c r="M49" s="369">
        <f t="shared" si="10"/>
        <v>0</v>
      </c>
      <c r="N49" s="352">
        <v>0</v>
      </c>
    </row>
    <row r="50" spans="1:14">
      <c r="A50" s="31"/>
      <c r="B50" s="39"/>
      <c r="C50" s="40"/>
      <c r="D50" s="39"/>
      <c r="E50" s="32">
        <v>1</v>
      </c>
      <c r="F50" s="367">
        <v>0</v>
      </c>
      <c r="G50" s="352">
        <v>0</v>
      </c>
      <c r="H50" s="352">
        <f t="shared" si="8"/>
        <v>0</v>
      </c>
      <c r="I50" s="352">
        <v>22</v>
      </c>
      <c r="J50" s="371">
        <f t="shared" si="9"/>
        <v>22</v>
      </c>
      <c r="K50" s="352">
        <v>0</v>
      </c>
      <c r="L50" s="352">
        <v>0</v>
      </c>
      <c r="M50" s="369">
        <f t="shared" si="10"/>
        <v>0</v>
      </c>
      <c r="N50" s="352">
        <v>0</v>
      </c>
    </row>
    <row r="51" spans="1:14" ht="12.75" customHeight="1">
      <c r="B51" s="449" t="s">
        <v>20</v>
      </c>
      <c r="C51" s="449"/>
      <c r="D51" s="449"/>
      <c r="E51" s="449"/>
      <c r="F51" s="367">
        <f t="shared" ref="F51:N51" si="11">SUM(F38:F50)</f>
        <v>19</v>
      </c>
      <c r="G51" s="367">
        <f t="shared" si="11"/>
        <v>0</v>
      </c>
      <c r="H51" s="352">
        <f t="shared" si="11"/>
        <v>19</v>
      </c>
      <c r="I51" s="367">
        <f t="shared" si="11"/>
        <v>22</v>
      </c>
      <c r="J51" s="367">
        <f t="shared" si="11"/>
        <v>41</v>
      </c>
      <c r="K51" s="367">
        <f t="shared" si="11"/>
        <v>0</v>
      </c>
      <c r="L51" s="367">
        <f t="shared" si="11"/>
        <v>0</v>
      </c>
      <c r="M51" s="369">
        <f t="shared" si="11"/>
        <v>0</v>
      </c>
      <c r="N51" s="367">
        <f t="shared" si="11"/>
        <v>0</v>
      </c>
    </row>
    <row r="52" spans="1:14">
      <c r="B52" s="449" t="s">
        <v>37</v>
      </c>
      <c r="C52" s="449"/>
      <c r="D52" s="449"/>
      <c r="E52" s="449"/>
      <c r="F52" s="367"/>
      <c r="G52" s="367"/>
      <c r="H52" s="367"/>
      <c r="I52" s="367"/>
      <c r="J52" s="367"/>
      <c r="K52" s="367">
        <v>23</v>
      </c>
      <c r="L52" s="367">
        <v>9</v>
      </c>
      <c r="M52" s="369">
        <f>K52+L52</f>
        <v>32</v>
      </c>
      <c r="N52" s="367">
        <v>11</v>
      </c>
    </row>
    <row r="53" spans="1:14" ht="12.75" customHeight="1">
      <c r="B53" s="446" t="s">
        <v>40</v>
      </c>
      <c r="C53" s="446"/>
      <c r="D53" s="446"/>
      <c r="E53" s="446"/>
      <c r="F53" s="372">
        <f t="shared" ref="F53:L53" si="12">+F23+F37+F51+F52</f>
        <v>3038</v>
      </c>
      <c r="G53" s="372">
        <f t="shared" si="12"/>
        <v>440</v>
      </c>
      <c r="H53" s="372">
        <f t="shared" si="12"/>
        <v>3478</v>
      </c>
      <c r="I53" s="372">
        <f t="shared" si="12"/>
        <v>62</v>
      </c>
      <c r="J53" s="372">
        <f t="shared" si="12"/>
        <v>3540</v>
      </c>
      <c r="K53" s="372">
        <f t="shared" si="12"/>
        <v>1139</v>
      </c>
      <c r="L53" s="372">
        <f t="shared" si="12"/>
        <v>252</v>
      </c>
      <c r="M53" s="372">
        <f>SUM(M23+M37+M51+M52)</f>
        <v>1391</v>
      </c>
      <c r="N53" s="372">
        <f>+N23+N37+N51+N52</f>
        <v>314</v>
      </c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75" t="s">
        <v>97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42" t="s">
        <v>24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54" t="s">
        <v>41</v>
      </c>
      <c r="C7" s="455"/>
      <c r="D7" s="455"/>
      <c r="E7" s="456"/>
      <c r="F7" s="463" t="s">
        <v>35</v>
      </c>
      <c r="G7" s="464"/>
      <c r="H7" s="464"/>
      <c r="I7" s="464"/>
      <c r="J7" s="465"/>
      <c r="K7" s="463" t="s">
        <v>28</v>
      </c>
      <c r="L7" s="464"/>
      <c r="M7" s="464"/>
      <c r="N7" s="465"/>
    </row>
    <row r="8" spans="1:14" ht="12.75" customHeight="1">
      <c r="B8" s="457"/>
      <c r="C8" s="458"/>
      <c r="D8" s="458"/>
      <c r="E8" s="459"/>
      <c r="F8" s="463" t="s">
        <v>13</v>
      </c>
      <c r="G8" s="464"/>
      <c r="H8" s="465"/>
      <c r="I8" s="466" t="s">
        <v>14</v>
      </c>
      <c r="J8" s="466" t="s">
        <v>15</v>
      </c>
      <c r="K8" s="466" t="s">
        <v>30</v>
      </c>
      <c r="L8" s="466" t="s">
        <v>31</v>
      </c>
      <c r="M8" s="466" t="s">
        <v>15</v>
      </c>
      <c r="N8" s="466" t="s">
        <v>29</v>
      </c>
    </row>
    <row r="9" spans="1:14" ht="24">
      <c r="B9" s="460"/>
      <c r="C9" s="461"/>
      <c r="D9" s="461"/>
      <c r="E9" s="462"/>
      <c r="F9" s="365" t="s">
        <v>16</v>
      </c>
      <c r="G9" s="365" t="s">
        <v>17</v>
      </c>
      <c r="H9" s="365" t="s">
        <v>23</v>
      </c>
      <c r="I9" s="467"/>
      <c r="J9" s="467"/>
      <c r="K9" s="467"/>
      <c r="L9" s="467"/>
      <c r="M9" s="467"/>
      <c r="N9" s="467"/>
    </row>
    <row r="10" spans="1:14">
      <c r="A10" s="170"/>
      <c r="B10" s="172"/>
      <c r="C10" s="178"/>
      <c r="D10" s="181"/>
      <c r="E10" s="366">
        <v>13</v>
      </c>
      <c r="F10" s="12">
        <v>327</v>
      </c>
      <c r="G10" s="12">
        <v>3</v>
      </c>
      <c r="H10" s="12">
        <f t="shared" ref="H10:H22" si="0">F10+G10</f>
        <v>330</v>
      </c>
      <c r="I10" s="12">
        <v>0</v>
      </c>
      <c r="J10" s="12">
        <f t="shared" ref="J10:J22" si="1">H10+I10</f>
        <v>330</v>
      </c>
      <c r="K10" s="12">
        <v>260</v>
      </c>
      <c r="L10" s="12">
        <v>82</v>
      </c>
      <c r="M10" s="13">
        <f t="shared" ref="M10:M22" si="2">K10+L10</f>
        <v>342</v>
      </c>
      <c r="N10" s="12">
        <v>104</v>
      </c>
    </row>
    <row r="11" spans="1:14">
      <c r="A11" s="170"/>
      <c r="B11" s="173" t="s">
        <v>1</v>
      </c>
      <c r="C11" s="179" t="s">
        <v>0</v>
      </c>
      <c r="D11" s="182"/>
      <c r="E11" s="366">
        <v>12</v>
      </c>
      <c r="F11" s="12">
        <v>12</v>
      </c>
      <c r="G11" s="12">
        <v>0</v>
      </c>
      <c r="H11" s="12">
        <f t="shared" si="0"/>
        <v>12</v>
      </c>
      <c r="I11" s="12">
        <v>0</v>
      </c>
      <c r="J11" s="12">
        <f t="shared" si="1"/>
        <v>12</v>
      </c>
      <c r="K11" s="12">
        <v>8</v>
      </c>
      <c r="L11" s="12">
        <v>7</v>
      </c>
      <c r="M11" s="13">
        <f t="shared" si="2"/>
        <v>15</v>
      </c>
      <c r="N11" s="12">
        <v>8</v>
      </c>
    </row>
    <row r="12" spans="1:14">
      <c r="A12" s="170"/>
      <c r="B12" s="173" t="s">
        <v>2</v>
      </c>
      <c r="C12" s="180"/>
      <c r="D12" s="176" t="s">
        <v>6</v>
      </c>
      <c r="E12" s="366">
        <v>11</v>
      </c>
      <c r="F12" s="12">
        <v>50</v>
      </c>
      <c r="G12" s="12">
        <v>1</v>
      </c>
      <c r="H12" s="12">
        <f t="shared" si="0"/>
        <v>51</v>
      </c>
      <c r="I12" s="12">
        <v>0</v>
      </c>
      <c r="J12" s="12">
        <f t="shared" si="1"/>
        <v>51</v>
      </c>
      <c r="K12" s="12">
        <v>0</v>
      </c>
      <c r="L12" s="12">
        <v>6</v>
      </c>
      <c r="M12" s="13">
        <f t="shared" si="2"/>
        <v>6</v>
      </c>
      <c r="N12" s="12">
        <v>5</v>
      </c>
    </row>
    <row r="13" spans="1:14">
      <c r="A13" s="170"/>
      <c r="B13" s="173" t="s">
        <v>1</v>
      </c>
      <c r="C13" s="178"/>
      <c r="D13" s="176" t="s">
        <v>10</v>
      </c>
      <c r="E13" s="366">
        <v>10</v>
      </c>
      <c r="F13" s="12">
        <v>35</v>
      </c>
      <c r="G13" s="12">
        <v>1</v>
      </c>
      <c r="H13" s="12">
        <f t="shared" si="0"/>
        <v>36</v>
      </c>
      <c r="I13" s="12">
        <v>0</v>
      </c>
      <c r="J13" s="12">
        <f t="shared" si="1"/>
        <v>36</v>
      </c>
      <c r="K13" s="12">
        <v>1</v>
      </c>
      <c r="L13" s="12">
        <v>2</v>
      </c>
      <c r="M13" s="13">
        <f t="shared" si="2"/>
        <v>3</v>
      </c>
      <c r="N13" s="12">
        <v>2</v>
      </c>
    </row>
    <row r="14" spans="1:14" ht="12.75" customHeight="1">
      <c r="A14" s="170"/>
      <c r="B14" s="173" t="s">
        <v>3</v>
      </c>
      <c r="C14" s="179"/>
      <c r="D14" s="176" t="s">
        <v>25</v>
      </c>
      <c r="E14" s="366">
        <v>9</v>
      </c>
      <c r="F14" s="12">
        <v>20</v>
      </c>
      <c r="G14" s="12">
        <v>2</v>
      </c>
      <c r="H14" s="12">
        <f t="shared" si="0"/>
        <v>22</v>
      </c>
      <c r="I14" s="12">
        <v>0</v>
      </c>
      <c r="J14" s="12">
        <f t="shared" si="1"/>
        <v>22</v>
      </c>
      <c r="K14" s="12">
        <v>0</v>
      </c>
      <c r="L14" s="12">
        <v>1</v>
      </c>
      <c r="M14" s="13">
        <f t="shared" si="2"/>
        <v>1</v>
      </c>
      <c r="N14" s="12">
        <v>1</v>
      </c>
    </row>
    <row r="15" spans="1:14" ht="12.75" customHeight="1">
      <c r="A15" s="170"/>
      <c r="B15" s="173" t="s">
        <v>4</v>
      </c>
      <c r="C15" s="179" t="s">
        <v>5</v>
      </c>
      <c r="D15" s="176" t="s">
        <v>22</v>
      </c>
      <c r="E15" s="366">
        <v>8</v>
      </c>
      <c r="F15" s="12">
        <v>4</v>
      </c>
      <c r="G15" s="12">
        <v>2</v>
      </c>
      <c r="H15" s="12">
        <f t="shared" si="0"/>
        <v>6</v>
      </c>
      <c r="I15" s="12">
        <v>0</v>
      </c>
      <c r="J15" s="12">
        <f t="shared" si="1"/>
        <v>6</v>
      </c>
      <c r="K15" s="12">
        <v>0</v>
      </c>
      <c r="L15" s="12">
        <v>0</v>
      </c>
      <c r="M15" s="13">
        <f t="shared" si="2"/>
        <v>0</v>
      </c>
      <c r="N15" s="12">
        <v>0</v>
      </c>
    </row>
    <row r="16" spans="1:14" ht="12.75" customHeight="1">
      <c r="A16" s="170"/>
      <c r="B16" s="173" t="s">
        <v>6</v>
      </c>
      <c r="C16" s="179"/>
      <c r="D16" s="176" t="s">
        <v>12</v>
      </c>
      <c r="E16" s="366">
        <v>7</v>
      </c>
      <c r="F16" s="12">
        <v>46</v>
      </c>
      <c r="G16" s="12">
        <v>12</v>
      </c>
      <c r="H16" s="12">
        <f t="shared" si="0"/>
        <v>58</v>
      </c>
      <c r="I16" s="12">
        <v>0</v>
      </c>
      <c r="J16" s="12">
        <f t="shared" si="1"/>
        <v>58</v>
      </c>
      <c r="K16" s="12">
        <v>0</v>
      </c>
      <c r="L16" s="12">
        <v>0</v>
      </c>
      <c r="M16" s="13">
        <f t="shared" si="2"/>
        <v>0</v>
      </c>
      <c r="N16" s="12">
        <v>0</v>
      </c>
    </row>
    <row r="17" spans="1:14" ht="12.75" customHeight="1">
      <c r="A17" s="170"/>
      <c r="B17" s="173" t="s">
        <v>7</v>
      </c>
      <c r="C17" s="180"/>
      <c r="D17" s="176" t="s">
        <v>4</v>
      </c>
      <c r="E17" s="366">
        <v>6</v>
      </c>
      <c r="F17" s="12">
        <v>145</v>
      </c>
      <c r="G17" s="12">
        <v>7</v>
      </c>
      <c r="H17" s="12">
        <f t="shared" si="0"/>
        <v>152</v>
      </c>
      <c r="I17" s="12">
        <v>0</v>
      </c>
      <c r="J17" s="12">
        <f t="shared" si="1"/>
        <v>152</v>
      </c>
      <c r="K17" s="12">
        <v>2</v>
      </c>
      <c r="L17" s="12">
        <v>3</v>
      </c>
      <c r="M17" s="13">
        <f t="shared" si="2"/>
        <v>5</v>
      </c>
      <c r="N17" s="12">
        <v>1</v>
      </c>
    </row>
    <row r="18" spans="1:14" ht="12.75" customHeight="1">
      <c r="A18" s="170"/>
      <c r="B18" s="173" t="s">
        <v>1</v>
      </c>
      <c r="C18" s="175"/>
      <c r="D18" s="176" t="s">
        <v>9</v>
      </c>
      <c r="E18" s="366">
        <v>5</v>
      </c>
      <c r="F18" s="12">
        <v>61</v>
      </c>
      <c r="G18" s="12">
        <v>6</v>
      </c>
      <c r="H18" s="12">
        <f t="shared" si="0"/>
        <v>67</v>
      </c>
      <c r="I18" s="12">
        <v>0</v>
      </c>
      <c r="J18" s="12">
        <f t="shared" si="1"/>
        <v>67</v>
      </c>
      <c r="K18" s="12">
        <v>1</v>
      </c>
      <c r="L18" s="12">
        <v>1</v>
      </c>
      <c r="M18" s="13">
        <f t="shared" si="2"/>
        <v>2</v>
      </c>
      <c r="N18" s="12">
        <v>2</v>
      </c>
    </row>
    <row r="19" spans="1:14" ht="12.75" customHeight="1">
      <c r="A19" s="170"/>
      <c r="B19" s="173"/>
      <c r="C19" s="176"/>
      <c r="D19" s="176" t="s">
        <v>12</v>
      </c>
      <c r="E19" s="366">
        <v>4</v>
      </c>
      <c r="F19" s="12">
        <v>73</v>
      </c>
      <c r="G19" s="12">
        <v>10</v>
      </c>
      <c r="H19" s="12">
        <f t="shared" si="0"/>
        <v>83</v>
      </c>
      <c r="I19" s="12">
        <v>0</v>
      </c>
      <c r="J19" s="12">
        <f t="shared" si="1"/>
        <v>83</v>
      </c>
      <c r="K19" s="12">
        <v>2</v>
      </c>
      <c r="L19" s="12">
        <v>5</v>
      </c>
      <c r="M19" s="13">
        <f t="shared" si="2"/>
        <v>7</v>
      </c>
      <c r="N19" s="12">
        <v>5</v>
      </c>
    </row>
    <row r="20" spans="1:14">
      <c r="A20" s="170"/>
      <c r="B20" s="173"/>
      <c r="C20" s="176" t="s">
        <v>1</v>
      </c>
      <c r="D20" s="182"/>
      <c r="E20" s="366">
        <v>3</v>
      </c>
      <c r="F20" s="12">
        <v>7</v>
      </c>
      <c r="G20" s="12">
        <v>15</v>
      </c>
      <c r="H20" s="12">
        <f t="shared" si="0"/>
        <v>22</v>
      </c>
      <c r="I20" s="12">
        <v>0</v>
      </c>
      <c r="J20" s="12">
        <f t="shared" si="1"/>
        <v>22</v>
      </c>
      <c r="K20" s="12">
        <v>0</v>
      </c>
      <c r="L20" s="12">
        <v>0</v>
      </c>
      <c r="M20" s="13">
        <f t="shared" si="2"/>
        <v>0</v>
      </c>
      <c r="N20" s="12">
        <v>0</v>
      </c>
    </row>
    <row r="21" spans="1:14">
      <c r="A21" s="170"/>
      <c r="B21" s="173"/>
      <c r="C21" s="176"/>
      <c r="D21" s="182"/>
      <c r="E21" s="366">
        <v>2</v>
      </c>
      <c r="F21" s="12">
        <v>1</v>
      </c>
      <c r="G21" s="12">
        <v>20</v>
      </c>
      <c r="H21" s="12">
        <f t="shared" si="0"/>
        <v>21</v>
      </c>
      <c r="I21" s="12">
        <v>0</v>
      </c>
      <c r="J21" s="12">
        <f t="shared" si="1"/>
        <v>21</v>
      </c>
      <c r="K21" s="12">
        <v>0</v>
      </c>
      <c r="L21" s="12">
        <v>1</v>
      </c>
      <c r="M21" s="13">
        <f t="shared" si="2"/>
        <v>1</v>
      </c>
      <c r="N21" s="12">
        <v>1</v>
      </c>
    </row>
    <row r="22" spans="1:14">
      <c r="A22" s="170"/>
      <c r="B22" s="174"/>
      <c r="C22" s="177"/>
      <c r="D22" s="183"/>
      <c r="E22" s="366">
        <v>1</v>
      </c>
      <c r="F22" s="12">
        <v>0</v>
      </c>
      <c r="G22" s="12">
        <v>19</v>
      </c>
      <c r="H22" s="12">
        <f t="shared" si="0"/>
        <v>19</v>
      </c>
      <c r="I22" s="12">
        <v>3</v>
      </c>
      <c r="J22" s="12">
        <f t="shared" si="1"/>
        <v>22</v>
      </c>
      <c r="K22" s="12">
        <v>0</v>
      </c>
      <c r="L22" s="12">
        <v>1</v>
      </c>
      <c r="M22" s="13">
        <f t="shared" si="2"/>
        <v>1</v>
      </c>
      <c r="N22" s="12">
        <v>1</v>
      </c>
    </row>
    <row r="23" spans="1:14" ht="12.75" customHeight="1">
      <c r="A23" s="170"/>
      <c r="B23" s="468" t="s">
        <v>18</v>
      </c>
      <c r="C23" s="469"/>
      <c r="D23" s="469"/>
      <c r="E23" s="470"/>
      <c r="F23" s="12">
        <f t="shared" ref="F23:N23" si="3">SUM(F10:F22)</f>
        <v>781</v>
      </c>
      <c r="G23" s="12">
        <f t="shared" si="3"/>
        <v>98</v>
      </c>
      <c r="H23" s="12">
        <f t="shared" si="3"/>
        <v>879</v>
      </c>
      <c r="I23" s="12">
        <f t="shared" si="3"/>
        <v>3</v>
      </c>
      <c r="J23" s="12">
        <f t="shared" si="3"/>
        <v>882</v>
      </c>
      <c r="K23" s="12">
        <f t="shared" si="3"/>
        <v>274</v>
      </c>
      <c r="L23" s="12">
        <f t="shared" si="3"/>
        <v>109</v>
      </c>
      <c r="M23" s="12">
        <f t="shared" si="3"/>
        <v>383</v>
      </c>
      <c r="N23" s="12">
        <f t="shared" si="3"/>
        <v>130</v>
      </c>
    </row>
    <row r="24" spans="1:14">
      <c r="A24" s="170"/>
      <c r="B24" s="172"/>
      <c r="C24" s="172"/>
      <c r="D24" s="172"/>
      <c r="E24" s="366">
        <v>13</v>
      </c>
      <c r="F24" s="12">
        <v>846</v>
      </c>
      <c r="G24" s="12">
        <v>10</v>
      </c>
      <c r="H24" s="12">
        <f t="shared" ref="H24:H36" si="4">F24+G24</f>
        <v>856</v>
      </c>
      <c r="I24" s="12">
        <v>0</v>
      </c>
      <c r="J24" s="12">
        <f t="shared" ref="J24:J36" si="5">H24+I24</f>
        <v>856</v>
      </c>
      <c r="K24" s="12">
        <v>287</v>
      </c>
      <c r="L24" s="12">
        <v>105</v>
      </c>
      <c r="M24" s="13">
        <f t="shared" ref="M24:M36" si="6">K24+L24</f>
        <v>392</v>
      </c>
      <c r="N24" s="12">
        <v>135</v>
      </c>
    </row>
    <row r="25" spans="1:14">
      <c r="A25" s="170"/>
      <c r="B25" s="173"/>
      <c r="C25" s="173" t="s">
        <v>0</v>
      </c>
      <c r="D25" s="173"/>
      <c r="E25" s="366">
        <v>12</v>
      </c>
      <c r="F25" s="12">
        <v>29</v>
      </c>
      <c r="G25" s="12">
        <v>3</v>
      </c>
      <c r="H25" s="12">
        <f t="shared" si="4"/>
        <v>32</v>
      </c>
      <c r="I25" s="12">
        <v>0</v>
      </c>
      <c r="J25" s="12">
        <f t="shared" si="5"/>
        <v>32</v>
      </c>
      <c r="K25" s="12">
        <v>0</v>
      </c>
      <c r="L25" s="12">
        <v>1</v>
      </c>
      <c r="M25" s="13">
        <f t="shared" si="6"/>
        <v>1</v>
      </c>
      <c r="N25" s="12">
        <v>1</v>
      </c>
    </row>
    <row r="26" spans="1:14">
      <c r="A26" s="170"/>
      <c r="B26" s="173" t="s">
        <v>7</v>
      </c>
      <c r="C26" s="174"/>
      <c r="D26" s="173"/>
      <c r="E26" s="366">
        <v>11</v>
      </c>
      <c r="F26" s="12">
        <v>88</v>
      </c>
      <c r="G26" s="12">
        <v>3</v>
      </c>
      <c r="H26" s="12">
        <f t="shared" si="4"/>
        <v>91</v>
      </c>
      <c r="I26" s="12">
        <v>0</v>
      </c>
      <c r="J26" s="12">
        <f t="shared" si="5"/>
        <v>91</v>
      </c>
      <c r="K26" s="12">
        <v>0</v>
      </c>
      <c r="L26" s="12">
        <v>0</v>
      </c>
      <c r="M26" s="13">
        <f t="shared" si="6"/>
        <v>0</v>
      </c>
      <c r="N26" s="12">
        <v>0</v>
      </c>
    </row>
    <row r="27" spans="1:14">
      <c r="A27" s="170"/>
      <c r="B27" s="173" t="s">
        <v>8</v>
      </c>
      <c r="C27" s="172"/>
      <c r="D27" s="173" t="s">
        <v>26</v>
      </c>
      <c r="E27" s="366">
        <v>10</v>
      </c>
      <c r="F27" s="12">
        <v>67</v>
      </c>
      <c r="G27" s="12">
        <v>3</v>
      </c>
      <c r="H27" s="12">
        <f t="shared" si="4"/>
        <v>70</v>
      </c>
      <c r="I27" s="12">
        <v>0</v>
      </c>
      <c r="J27" s="12">
        <f t="shared" si="5"/>
        <v>70</v>
      </c>
      <c r="K27" s="12">
        <v>1</v>
      </c>
      <c r="L27" s="12">
        <v>4</v>
      </c>
      <c r="M27" s="13">
        <f t="shared" si="6"/>
        <v>5</v>
      </c>
      <c r="N27" s="12">
        <v>8</v>
      </c>
    </row>
    <row r="28" spans="1:14">
      <c r="A28" s="170"/>
      <c r="B28" s="173" t="s">
        <v>0</v>
      </c>
      <c r="C28" s="173"/>
      <c r="D28" s="173" t="s">
        <v>8</v>
      </c>
      <c r="E28" s="366">
        <v>9</v>
      </c>
      <c r="F28" s="12">
        <v>27</v>
      </c>
      <c r="G28" s="12">
        <v>2</v>
      </c>
      <c r="H28" s="12">
        <f t="shared" si="4"/>
        <v>29</v>
      </c>
      <c r="I28" s="12">
        <v>0</v>
      </c>
      <c r="J28" s="12">
        <f t="shared" si="5"/>
        <v>29</v>
      </c>
      <c r="K28" s="12">
        <v>2</v>
      </c>
      <c r="L28" s="12">
        <v>0</v>
      </c>
      <c r="M28" s="13">
        <f t="shared" si="6"/>
        <v>2</v>
      </c>
      <c r="N28" s="12">
        <v>0</v>
      </c>
    </row>
    <row r="29" spans="1:14">
      <c r="A29" s="170"/>
      <c r="B29" s="173" t="s">
        <v>2</v>
      </c>
      <c r="C29" s="173" t="s">
        <v>5</v>
      </c>
      <c r="D29" s="173" t="s">
        <v>27</v>
      </c>
      <c r="E29" s="366">
        <v>8</v>
      </c>
      <c r="F29" s="12">
        <v>10</v>
      </c>
      <c r="G29" s="12">
        <v>0</v>
      </c>
      <c r="H29" s="12">
        <f t="shared" si="4"/>
        <v>10</v>
      </c>
      <c r="I29" s="12">
        <v>0</v>
      </c>
      <c r="J29" s="12">
        <f t="shared" si="5"/>
        <v>10</v>
      </c>
      <c r="K29" s="12">
        <v>10</v>
      </c>
      <c r="L29" s="12">
        <v>8</v>
      </c>
      <c r="M29" s="13">
        <f t="shared" si="6"/>
        <v>18</v>
      </c>
      <c r="N29" s="12">
        <v>8</v>
      </c>
    </row>
    <row r="30" spans="1:14">
      <c r="A30" s="170"/>
      <c r="B30" s="173" t="s">
        <v>4</v>
      </c>
      <c r="C30" s="173"/>
      <c r="D30" s="173" t="s">
        <v>4</v>
      </c>
      <c r="E30" s="366">
        <v>7</v>
      </c>
      <c r="F30" s="12">
        <v>45</v>
      </c>
      <c r="G30" s="12">
        <v>1</v>
      </c>
      <c r="H30" s="12">
        <f t="shared" si="4"/>
        <v>46</v>
      </c>
      <c r="I30" s="12">
        <v>0</v>
      </c>
      <c r="J30" s="12">
        <f t="shared" si="5"/>
        <v>46</v>
      </c>
      <c r="K30" s="12">
        <v>1</v>
      </c>
      <c r="L30" s="12">
        <v>0</v>
      </c>
      <c r="M30" s="13">
        <f t="shared" si="6"/>
        <v>1</v>
      </c>
      <c r="N30" s="12">
        <v>0</v>
      </c>
    </row>
    <row r="31" spans="1:14">
      <c r="A31" s="170"/>
      <c r="B31" s="173" t="s">
        <v>0</v>
      </c>
      <c r="C31" s="174"/>
      <c r="D31" s="173" t="s">
        <v>9</v>
      </c>
      <c r="E31" s="366">
        <v>6</v>
      </c>
      <c r="F31" s="12">
        <v>53</v>
      </c>
      <c r="G31" s="12">
        <v>3</v>
      </c>
      <c r="H31" s="12">
        <f t="shared" si="4"/>
        <v>56</v>
      </c>
      <c r="I31" s="12">
        <v>0</v>
      </c>
      <c r="J31" s="12">
        <f t="shared" si="5"/>
        <v>56</v>
      </c>
      <c r="K31" s="12">
        <v>2</v>
      </c>
      <c r="L31" s="12">
        <v>1</v>
      </c>
      <c r="M31" s="13">
        <f t="shared" si="6"/>
        <v>3</v>
      </c>
      <c r="N31" s="12">
        <v>3</v>
      </c>
    </row>
    <row r="32" spans="1:14">
      <c r="A32" s="170"/>
      <c r="B32" s="173" t="s">
        <v>9</v>
      </c>
      <c r="C32" s="172"/>
      <c r="D32" s="173"/>
      <c r="E32" s="366">
        <v>5</v>
      </c>
      <c r="F32" s="12">
        <v>38</v>
      </c>
      <c r="G32" s="12">
        <v>5</v>
      </c>
      <c r="H32" s="12">
        <f t="shared" si="4"/>
        <v>43</v>
      </c>
      <c r="I32" s="12">
        <v>0</v>
      </c>
      <c r="J32" s="12">
        <f t="shared" si="5"/>
        <v>43</v>
      </c>
      <c r="K32" s="12">
        <v>0</v>
      </c>
      <c r="L32" s="12">
        <v>0</v>
      </c>
      <c r="M32" s="13">
        <f t="shared" si="6"/>
        <v>0</v>
      </c>
      <c r="N32" s="12">
        <v>0</v>
      </c>
    </row>
    <row r="33" spans="1:14">
      <c r="A33" s="170"/>
      <c r="B33" s="173"/>
      <c r="C33" s="173"/>
      <c r="D33" s="173"/>
      <c r="E33" s="366">
        <v>4</v>
      </c>
      <c r="F33" s="12">
        <v>42</v>
      </c>
      <c r="G33" s="12">
        <v>2</v>
      </c>
      <c r="H33" s="12">
        <f t="shared" si="4"/>
        <v>44</v>
      </c>
      <c r="I33" s="12">
        <v>0</v>
      </c>
      <c r="J33" s="12">
        <f t="shared" si="5"/>
        <v>44</v>
      </c>
      <c r="K33" s="12">
        <v>2</v>
      </c>
      <c r="L33" s="12">
        <v>0</v>
      </c>
      <c r="M33" s="13">
        <f t="shared" si="6"/>
        <v>2</v>
      </c>
      <c r="N33" s="12">
        <v>0</v>
      </c>
    </row>
    <row r="34" spans="1:14">
      <c r="A34" s="170"/>
      <c r="B34" s="173"/>
      <c r="C34" s="173" t="s">
        <v>1</v>
      </c>
      <c r="D34" s="173"/>
      <c r="E34" s="366">
        <v>3</v>
      </c>
      <c r="F34" s="12">
        <v>1</v>
      </c>
      <c r="G34" s="12">
        <v>22</v>
      </c>
      <c r="H34" s="12">
        <f t="shared" si="4"/>
        <v>23</v>
      </c>
      <c r="I34" s="12">
        <v>0</v>
      </c>
      <c r="J34" s="12">
        <f t="shared" si="5"/>
        <v>23</v>
      </c>
      <c r="K34" s="12">
        <v>0</v>
      </c>
      <c r="L34" s="12">
        <v>0</v>
      </c>
      <c r="M34" s="13">
        <f t="shared" si="6"/>
        <v>0</v>
      </c>
      <c r="N34" s="12">
        <v>0</v>
      </c>
    </row>
    <row r="35" spans="1:14">
      <c r="A35" s="170"/>
      <c r="B35" s="173"/>
      <c r="C35" s="173"/>
      <c r="D35" s="173"/>
      <c r="E35" s="366">
        <v>2</v>
      </c>
      <c r="F35" s="12">
        <v>0</v>
      </c>
      <c r="G35" s="12">
        <v>35</v>
      </c>
      <c r="H35" s="12">
        <f t="shared" si="4"/>
        <v>35</v>
      </c>
      <c r="I35" s="12">
        <v>0</v>
      </c>
      <c r="J35" s="12">
        <f t="shared" si="5"/>
        <v>35</v>
      </c>
      <c r="K35" s="12">
        <v>0</v>
      </c>
      <c r="L35" s="12">
        <v>0</v>
      </c>
      <c r="M35" s="13">
        <f t="shared" si="6"/>
        <v>0</v>
      </c>
      <c r="N35" s="12">
        <v>0</v>
      </c>
    </row>
    <row r="36" spans="1:14">
      <c r="A36" s="170"/>
      <c r="B36" s="174"/>
      <c r="C36" s="174"/>
      <c r="D36" s="174"/>
      <c r="E36" s="366">
        <v>1</v>
      </c>
      <c r="F36" s="12">
        <v>0</v>
      </c>
      <c r="G36" s="12">
        <v>43</v>
      </c>
      <c r="H36" s="12">
        <f t="shared" si="4"/>
        <v>43</v>
      </c>
      <c r="I36" s="12">
        <v>5</v>
      </c>
      <c r="J36" s="12">
        <f t="shared" si="5"/>
        <v>48</v>
      </c>
      <c r="K36" s="12">
        <v>0</v>
      </c>
      <c r="L36" s="12">
        <v>0</v>
      </c>
      <c r="M36" s="13">
        <f t="shared" si="6"/>
        <v>0</v>
      </c>
      <c r="N36" s="12">
        <v>0</v>
      </c>
    </row>
    <row r="37" spans="1:14" ht="12.75" customHeight="1">
      <c r="A37" s="170"/>
      <c r="B37" s="468" t="s">
        <v>19</v>
      </c>
      <c r="C37" s="469"/>
      <c r="D37" s="469"/>
      <c r="E37" s="470"/>
      <c r="F37" s="12">
        <f t="shared" ref="F37:N37" si="7">SUM(F24:F36)</f>
        <v>1246</v>
      </c>
      <c r="G37" s="12">
        <f t="shared" si="7"/>
        <v>132</v>
      </c>
      <c r="H37" s="12">
        <f t="shared" si="7"/>
        <v>1378</v>
      </c>
      <c r="I37" s="12">
        <f t="shared" si="7"/>
        <v>5</v>
      </c>
      <c r="J37" s="12">
        <f t="shared" si="7"/>
        <v>1383</v>
      </c>
      <c r="K37" s="12">
        <f t="shared" si="7"/>
        <v>305</v>
      </c>
      <c r="L37" s="12">
        <f t="shared" si="7"/>
        <v>119</v>
      </c>
      <c r="M37" s="12">
        <f t="shared" si="7"/>
        <v>424</v>
      </c>
      <c r="N37" s="12">
        <f t="shared" si="7"/>
        <v>155</v>
      </c>
    </row>
    <row r="38" spans="1:14">
      <c r="A38" s="170"/>
      <c r="B38" s="172"/>
      <c r="C38" s="172"/>
      <c r="D38" s="169"/>
      <c r="E38" s="366">
        <v>13</v>
      </c>
      <c r="F38" s="12">
        <v>9</v>
      </c>
      <c r="G38" s="12">
        <v>0</v>
      </c>
      <c r="H38" s="12">
        <f t="shared" ref="H38:H50" si="8">F38+G38</f>
        <v>9</v>
      </c>
      <c r="I38" s="12">
        <v>0</v>
      </c>
      <c r="J38" s="12">
        <f t="shared" ref="J38:J50" si="9">H38+I38</f>
        <v>9</v>
      </c>
      <c r="K38" s="12">
        <v>0</v>
      </c>
      <c r="L38" s="12">
        <v>0</v>
      </c>
      <c r="M38" s="13">
        <f t="shared" ref="M38:M50" si="10">K38+L38</f>
        <v>0</v>
      </c>
      <c r="N38" s="12">
        <v>0</v>
      </c>
    </row>
    <row r="39" spans="1:14">
      <c r="A39" s="170"/>
      <c r="B39" s="173" t="s">
        <v>1</v>
      </c>
      <c r="C39" s="173" t="s">
        <v>0</v>
      </c>
      <c r="D39" s="169" t="s">
        <v>21</v>
      </c>
      <c r="E39" s="366">
        <v>12</v>
      </c>
      <c r="F39" s="12">
        <v>0</v>
      </c>
      <c r="G39" s="12">
        <v>0</v>
      </c>
      <c r="H39" s="12">
        <f t="shared" si="8"/>
        <v>0</v>
      </c>
      <c r="I39" s="12">
        <v>0</v>
      </c>
      <c r="J39" s="12">
        <f t="shared" si="9"/>
        <v>0</v>
      </c>
      <c r="K39" s="12">
        <v>0</v>
      </c>
      <c r="L39" s="12">
        <v>0</v>
      </c>
      <c r="M39" s="13">
        <f t="shared" si="10"/>
        <v>0</v>
      </c>
      <c r="N39" s="12">
        <v>0</v>
      </c>
    </row>
    <row r="40" spans="1:14">
      <c r="A40" s="170"/>
      <c r="B40" s="173" t="s">
        <v>10</v>
      </c>
      <c r="C40" s="174"/>
      <c r="D40" s="169" t="s">
        <v>10</v>
      </c>
      <c r="E40" s="366">
        <v>11</v>
      </c>
      <c r="F40" s="12">
        <v>0</v>
      </c>
      <c r="G40" s="12">
        <v>0</v>
      </c>
      <c r="H40" s="12">
        <f t="shared" si="8"/>
        <v>0</v>
      </c>
      <c r="I40" s="12">
        <v>0</v>
      </c>
      <c r="J40" s="12">
        <f t="shared" si="9"/>
        <v>0</v>
      </c>
      <c r="K40" s="12">
        <v>0</v>
      </c>
      <c r="L40" s="12">
        <v>1</v>
      </c>
      <c r="M40" s="13">
        <f t="shared" si="10"/>
        <v>1</v>
      </c>
      <c r="N40" s="12">
        <v>2</v>
      </c>
    </row>
    <row r="41" spans="1:14">
      <c r="A41" s="170"/>
      <c r="B41" s="173" t="s">
        <v>11</v>
      </c>
      <c r="C41" s="172"/>
      <c r="D41" s="169" t="s">
        <v>2</v>
      </c>
      <c r="E41" s="366">
        <v>10</v>
      </c>
      <c r="F41" s="12">
        <v>0</v>
      </c>
      <c r="G41" s="12">
        <v>0</v>
      </c>
      <c r="H41" s="12">
        <f t="shared" si="8"/>
        <v>0</v>
      </c>
      <c r="I41" s="12">
        <v>0</v>
      </c>
      <c r="J41" s="12">
        <f t="shared" si="9"/>
        <v>0</v>
      </c>
      <c r="K41" s="12">
        <v>0</v>
      </c>
      <c r="L41" s="12">
        <v>0</v>
      </c>
      <c r="M41" s="13">
        <f t="shared" si="10"/>
        <v>0</v>
      </c>
      <c r="N41" s="12">
        <v>0</v>
      </c>
    </row>
    <row r="42" spans="1:14">
      <c r="A42" s="170"/>
      <c r="B42" s="173" t="s">
        <v>4</v>
      </c>
      <c r="C42" s="173"/>
      <c r="D42" s="169" t="s">
        <v>27</v>
      </c>
      <c r="E42" s="366">
        <v>9</v>
      </c>
      <c r="F42" s="12">
        <v>0</v>
      </c>
      <c r="G42" s="12">
        <v>0</v>
      </c>
      <c r="H42" s="12">
        <f t="shared" si="8"/>
        <v>0</v>
      </c>
      <c r="I42" s="12">
        <v>0</v>
      </c>
      <c r="J42" s="12">
        <f t="shared" si="9"/>
        <v>0</v>
      </c>
      <c r="K42" s="12">
        <v>0</v>
      </c>
      <c r="L42" s="12">
        <v>0</v>
      </c>
      <c r="M42" s="13">
        <f t="shared" si="10"/>
        <v>0</v>
      </c>
      <c r="N42" s="12">
        <v>0</v>
      </c>
    </row>
    <row r="43" spans="1:14">
      <c r="A43" s="170"/>
      <c r="B43" s="173" t="s">
        <v>3</v>
      </c>
      <c r="C43" s="173" t="s">
        <v>5</v>
      </c>
      <c r="D43" s="169" t="s">
        <v>1</v>
      </c>
      <c r="E43" s="366">
        <v>8</v>
      </c>
      <c r="F43" s="12">
        <v>0</v>
      </c>
      <c r="G43" s="12">
        <v>0</v>
      </c>
      <c r="H43" s="12">
        <f t="shared" si="8"/>
        <v>0</v>
      </c>
      <c r="I43" s="12">
        <v>0</v>
      </c>
      <c r="J43" s="12">
        <f t="shared" si="9"/>
        <v>0</v>
      </c>
      <c r="K43" s="12">
        <v>0</v>
      </c>
      <c r="L43" s="12">
        <v>0</v>
      </c>
      <c r="M43" s="13">
        <f t="shared" si="10"/>
        <v>0</v>
      </c>
      <c r="N43" s="12">
        <v>0</v>
      </c>
    </row>
    <row r="44" spans="1:14">
      <c r="A44" s="170"/>
      <c r="B44" s="173" t="s">
        <v>4</v>
      </c>
      <c r="C44" s="173"/>
      <c r="D44" s="169" t="s">
        <v>26</v>
      </c>
      <c r="E44" s="366">
        <v>7</v>
      </c>
      <c r="F44" s="12">
        <v>0</v>
      </c>
      <c r="G44" s="12">
        <v>0</v>
      </c>
      <c r="H44" s="12">
        <f t="shared" si="8"/>
        <v>0</v>
      </c>
      <c r="I44" s="12">
        <v>0</v>
      </c>
      <c r="J44" s="12">
        <f t="shared" si="9"/>
        <v>0</v>
      </c>
      <c r="K44" s="12">
        <v>0</v>
      </c>
      <c r="L44" s="12">
        <v>0</v>
      </c>
      <c r="M44" s="13">
        <f t="shared" si="10"/>
        <v>0</v>
      </c>
      <c r="N44" s="12">
        <v>0</v>
      </c>
    </row>
    <row r="45" spans="1:14">
      <c r="A45" s="170"/>
      <c r="B45" s="173" t="s">
        <v>1</v>
      </c>
      <c r="C45" s="174"/>
      <c r="D45" s="169" t="s">
        <v>22</v>
      </c>
      <c r="E45" s="366">
        <v>6</v>
      </c>
      <c r="F45" s="12">
        <v>0</v>
      </c>
      <c r="G45" s="12">
        <v>0</v>
      </c>
      <c r="H45" s="12">
        <f t="shared" si="8"/>
        <v>0</v>
      </c>
      <c r="I45" s="12">
        <v>0</v>
      </c>
      <c r="J45" s="12">
        <f t="shared" si="9"/>
        <v>0</v>
      </c>
      <c r="K45" s="12">
        <v>0</v>
      </c>
      <c r="L45" s="12">
        <v>0</v>
      </c>
      <c r="M45" s="13">
        <f t="shared" si="10"/>
        <v>0</v>
      </c>
      <c r="N45" s="12">
        <v>0</v>
      </c>
    </row>
    <row r="46" spans="1:14">
      <c r="A46" s="170"/>
      <c r="B46" s="173" t="s">
        <v>12</v>
      </c>
      <c r="C46" s="172"/>
      <c r="D46" s="169" t="s">
        <v>2</v>
      </c>
      <c r="E46" s="366">
        <v>5</v>
      </c>
      <c r="F46" s="12">
        <v>0</v>
      </c>
      <c r="G46" s="12">
        <v>0</v>
      </c>
      <c r="H46" s="12">
        <f t="shared" si="8"/>
        <v>0</v>
      </c>
      <c r="I46" s="12">
        <v>0</v>
      </c>
      <c r="J46" s="12">
        <f t="shared" si="9"/>
        <v>0</v>
      </c>
      <c r="K46" s="12">
        <v>0</v>
      </c>
      <c r="L46" s="12">
        <v>0</v>
      </c>
      <c r="M46" s="13">
        <f t="shared" si="10"/>
        <v>0</v>
      </c>
      <c r="N46" s="12">
        <v>0</v>
      </c>
    </row>
    <row r="47" spans="1:14">
      <c r="A47" s="170"/>
      <c r="B47" s="173"/>
      <c r="C47" s="173"/>
      <c r="D47" s="169" t="s">
        <v>7</v>
      </c>
      <c r="E47" s="366">
        <v>4</v>
      </c>
      <c r="F47" s="12">
        <v>0</v>
      </c>
      <c r="G47" s="12">
        <v>0</v>
      </c>
      <c r="H47" s="12">
        <f t="shared" si="8"/>
        <v>0</v>
      </c>
      <c r="I47" s="12">
        <v>0</v>
      </c>
      <c r="J47" s="12">
        <f t="shared" si="9"/>
        <v>0</v>
      </c>
      <c r="K47" s="12">
        <v>0</v>
      </c>
      <c r="L47" s="12">
        <v>0</v>
      </c>
      <c r="M47" s="13">
        <f t="shared" si="10"/>
        <v>0</v>
      </c>
      <c r="N47" s="12">
        <v>0</v>
      </c>
    </row>
    <row r="48" spans="1:14">
      <c r="A48" s="170"/>
      <c r="B48" s="173"/>
      <c r="C48" s="173" t="s">
        <v>1</v>
      </c>
      <c r="D48" s="169" t="s">
        <v>1</v>
      </c>
      <c r="E48" s="366">
        <v>3</v>
      </c>
      <c r="F48" s="12">
        <v>0</v>
      </c>
      <c r="G48" s="12">
        <v>0</v>
      </c>
      <c r="H48" s="12">
        <f t="shared" si="8"/>
        <v>0</v>
      </c>
      <c r="I48" s="12">
        <v>0</v>
      </c>
      <c r="J48" s="12">
        <f t="shared" si="9"/>
        <v>0</v>
      </c>
      <c r="K48" s="12">
        <v>0</v>
      </c>
      <c r="L48" s="12">
        <v>0</v>
      </c>
      <c r="M48" s="13">
        <f t="shared" si="10"/>
        <v>0</v>
      </c>
      <c r="N48" s="12">
        <v>0</v>
      </c>
    </row>
    <row r="49" spans="1:14">
      <c r="A49" s="170"/>
      <c r="B49" s="173"/>
      <c r="C49" s="173"/>
      <c r="D49" s="169" t="s">
        <v>3</v>
      </c>
      <c r="E49" s="366">
        <v>2</v>
      </c>
      <c r="F49" s="12">
        <v>0</v>
      </c>
      <c r="G49" s="12">
        <v>0</v>
      </c>
      <c r="H49" s="12">
        <f t="shared" si="8"/>
        <v>0</v>
      </c>
      <c r="I49" s="12">
        <v>0</v>
      </c>
      <c r="J49" s="12">
        <f t="shared" si="9"/>
        <v>0</v>
      </c>
      <c r="K49" s="12">
        <v>0</v>
      </c>
      <c r="L49" s="12">
        <v>0</v>
      </c>
      <c r="M49" s="13">
        <f t="shared" si="10"/>
        <v>0</v>
      </c>
      <c r="N49" s="12">
        <v>0</v>
      </c>
    </row>
    <row r="50" spans="1:14">
      <c r="A50" s="170"/>
      <c r="B50" s="173"/>
      <c r="C50" s="173"/>
      <c r="D50" s="169"/>
      <c r="E50" s="172">
        <v>1</v>
      </c>
      <c r="F50" s="12">
        <v>0</v>
      </c>
      <c r="G50" s="12">
        <v>0</v>
      </c>
      <c r="H50" s="12">
        <f t="shared" si="8"/>
        <v>0</v>
      </c>
      <c r="I50" s="12">
        <v>10</v>
      </c>
      <c r="J50" s="12">
        <f t="shared" si="9"/>
        <v>10</v>
      </c>
      <c r="K50" s="12">
        <v>0</v>
      </c>
      <c r="L50" s="12">
        <v>0</v>
      </c>
      <c r="M50" s="13">
        <f t="shared" si="10"/>
        <v>0</v>
      </c>
      <c r="N50" s="12">
        <v>0</v>
      </c>
    </row>
    <row r="51" spans="1:14" ht="12.75" customHeight="1">
      <c r="B51" s="468" t="s">
        <v>20</v>
      </c>
      <c r="C51" s="469"/>
      <c r="D51" s="469"/>
      <c r="E51" s="470"/>
      <c r="F51" s="12">
        <f t="shared" ref="F51:N51" si="11">SUM(F38:F50)</f>
        <v>9</v>
      </c>
      <c r="G51" s="12">
        <f t="shared" si="11"/>
        <v>0</v>
      </c>
      <c r="H51" s="12">
        <f t="shared" si="11"/>
        <v>9</v>
      </c>
      <c r="I51" s="12">
        <f t="shared" si="11"/>
        <v>10</v>
      </c>
      <c r="J51" s="12">
        <f t="shared" si="11"/>
        <v>19</v>
      </c>
      <c r="K51" s="12">
        <f t="shared" si="11"/>
        <v>0</v>
      </c>
      <c r="L51" s="12">
        <f t="shared" si="11"/>
        <v>1</v>
      </c>
      <c r="M51" s="12">
        <f t="shared" si="11"/>
        <v>1</v>
      </c>
      <c r="N51" s="12">
        <f t="shared" si="11"/>
        <v>2</v>
      </c>
    </row>
    <row r="52" spans="1:14">
      <c r="B52" s="468" t="s">
        <v>37</v>
      </c>
      <c r="C52" s="469"/>
      <c r="D52" s="469"/>
      <c r="E52" s="470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</row>
    <row r="53" spans="1:14" ht="12.75" customHeight="1">
      <c r="B53" s="451" t="s">
        <v>40</v>
      </c>
      <c r="C53" s="452"/>
      <c r="D53" s="452"/>
      <c r="E53" s="453"/>
      <c r="F53" s="373">
        <f t="shared" ref="F53:N53" si="12">+F23+F37+F51+F52</f>
        <v>2036</v>
      </c>
      <c r="G53" s="373">
        <f t="shared" si="12"/>
        <v>230</v>
      </c>
      <c r="H53" s="373">
        <f t="shared" si="12"/>
        <v>2266</v>
      </c>
      <c r="I53" s="373">
        <f t="shared" si="12"/>
        <v>18</v>
      </c>
      <c r="J53" s="373">
        <f t="shared" si="12"/>
        <v>2284</v>
      </c>
      <c r="K53" s="373">
        <f t="shared" si="12"/>
        <v>579</v>
      </c>
      <c r="L53" s="373">
        <f t="shared" si="12"/>
        <v>229</v>
      </c>
      <c r="M53" s="373">
        <f t="shared" si="12"/>
        <v>808</v>
      </c>
      <c r="N53" s="373">
        <f t="shared" si="12"/>
        <v>287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57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59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438" t="s">
        <v>24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72" t="s">
        <v>41</v>
      </c>
      <c r="C7" s="472"/>
      <c r="D7" s="472"/>
      <c r="E7" s="472"/>
      <c r="F7" s="472" t="s">
        <v>35</v>
      </c>
      <c r="G7" s="472"/>
      <c r="H7" s="472"/>
      <c r="I7" s="472"/>
      <c r="J7" s="472"/>
      <c r="K7" s="472" t="s">
        <v>28</v>
      </c>
      <c r="L7" s="472"/>
      <c r="M7" s="472"/>
      <c r="N7" s="472"/>
    </row>
    <row r="8" spans="1:14" ht="12.75" customHeight="1">
      <c r="B8" s="472"/>
      <c r="C8" s="472"/>
      <c r="D8" s="472"/>
      <c r="E8" s="472"/>
      <c r="F8" s="472" t="s">
        <v>13</v>
      </c>
      <c r="G8" s="472"/>
      <c r="H8" s="472"/>
      <c r="I8" s="472" t="s">
        <v>14</v>
      </c>
      <c r="J8" s="472" t="s">
        <v>15</v>
      </c>
      <c r="K8" s="472" t="s">
        <v>30</v>
      </c>
      <c r="L8" s="472" t="s">
        <v>31</v>
      </c>
      <c r="M8" s="472" t="s">
        <v>15</v>
      </c>
      <c r="N8" s="472" t="s">
        <v>29</v>
      </c>
    </row>
    <row r="9" spans="1:14" ht="24">
      <c r="B9" s="472"/>
      <c r="C9" s="472"/>
      <c r="D9" s="472"/>
      <c r="E9" s="472"/>
      <c r="F9" s="102" t="s">
        <v>16</v>
      </c>
      <c r="G9" s="102" t="s">
        <v>17</v>
      </c>
      <c r="H9" s="102" t="s">
        <v>23</v>
      </c>
      <c r="I9" s="472"/>
      <c r="J9" s="472"/>
      <c r="K9" s="472"/>
      <c r="L9" s="472"/>
      <c r="M9" s="472"/>
      <c r="N9" s="472"/>
    </row>
    <row r="10" spans="1:14">
      <c r="A10" s="3"/>
      <c r="B10" s="43"/>
      <c r="C10" s="44"/>
      <c r="D10" s="45"/>
      <c r="E10" s="103">
        <v>13</v>
      </c>
      <c r="F10" s="343">
        <v>290</v>
      </c>
      <c r="G10" s="343"/>
      <c r="H10" s="258">
        <f>F10+G10</f>
        <v>290</v>
      </c>
      <c r="I10" s="258"/>
      <c r="J10" s="258">
        <f>H10+I10</f>
        <v>290</v>
      </c>
      <c r="K10" s="343">
        <v>159</v>
      </c>
      <c r="L10" s="344">
        <v>35</v>
      </c>
      <c r="M10" s="260">
        <f>K10+L10</f>
        <v>194</v>
      </c>
      <c r="N10" s="343">
        <v>43</v>
      </c>
    </row>
    <row r="11" spans="1:14">
      <c r="A11" s="3"/>
      <c r="B11" s="46" t="s">
        <v>1</v>
      </c>
      <c r="C11" s="89" t="s">
        <v>0</v>
      </c>
      <c r="D11" s="45"/>
      <c r="E11" s="103">
        <v>12</v>
      </c>
      <c r="F11" s="343">
        <v>8</v>
      </c>
      <c r="G11" s="343"/>
      <c r="H11" s="258">
        <f t="shared" ref="H11:H22" si="0">F11+G11</f>
        <v>8</v>
      </c>
      <c r="I11" s="258"/>
      <c r="J11" s="258">
        <f t="shared" ref="J11:J50" si="1">H11+I11</f>
        <v>8</v>
      </c>
      <c r="K11" s="343">
        <v>3</v>
      </c>
      <c r="L11" s="343">
        <v>2</v>
      </c>
      <c r="M11" s="260">
        <f t="shared" ref="M11:M22" si="2">K11+L11</f>
        <v>5</v>
      </c>
      <c r="N11" s="343">
        <v>2</v>
      </c>
    </row>
    <row r="12" spans="1:14">
      <c r="A12" s="3"/>
      <c r="B12" s="46" t="s">
        <v>2</v>
      </c>
      <c r="C12" s="90"/>
      <c r="D12" s="49" t="s">
        <v>6</v>
      </c>
      <c r="E12" s="103">
        <v>11</v>
      </c>
      <c r="F12" s="343">
        <v>7</v>
      </c>
      <c r="G12" s="343"/>
      <c r="H12" s="258">
        <f t="shared" si="0"/>
        <v>7</v>
      </c>
      <c r="I12" s="258"/>
      <c r="J12" s="258">
        <f t="shared" si="1"/>
        <v>7</v>
      </c>
      <c r="K12" s="343">
        <v>1</v>
      </c>
      <c r="L12" s="343"/>
      <c r="M12" s="260">
        <f t="shared" si="2"/>
        <v>1</v>
      </c>
      <c r="N12" s="343"/>
    </row>
    <row r="13" spans="1:14">
      <c r="A13" s="3"/>
      <c r="B13" s="46" t="s">
        <v>1</v>
      </c>
      <c r="C13" s="89"/>
      <c r="D13" s="49" t="s">
        <v>10</v>
      </c>
      <c r="E13" s="103">
        <v>10</v>
      </c>
      <c r="F13" s="343">
        <v>26</v>
      </c>
      <c r="G13" s="343"/>
      <c r="H13" s="258">
        <f t="shared" si="0"/>
        <v>26</v>
      </c>
      <c r="I13" s="258"/>
      <c r="J13" s="258">
        <f t="shared" si="1"/>
        <v>26</v>
      </c>
      <c r="K13" s="343"/>
      <c r="L13" s="343"/>
      <c r="M13" s="260">
        <f t="shared" si="2"/>
        <v>0</v>
      </c>
      <c r="N13" s="343"/>
    </row>
    <row r="14" spans="1:14">
      <c r="A14" s="3"/>
      <c r="B14" s="46" t="s">
        <v>3</v>
      </c>
      <c r="C14" s="89"/>
      <c r="D14" s="49" t="s">
        <v>25</v>
      </c>
      <c r="E14" s="103">
        <v>9</v>
      </c>
      <c r="F14" s="343">
        <v>13</v>
      </c>
      <c r="G14" s="343"/>
      <c r="H14" s="258">
        <f t="shared" si="0"/>
        <v>13</v>
      </c>
      <c r="I14" s="258"/>
      <c r="J14" s="258">
        <f t="shared" si="1"/>
        <v>13</v>
      </c>
      <c r="K14" s="343"/>
      <c r="L14" s="343">
        <v>1</v>
      </c>
      <c r="M14" s="260">
        <f t="shared" si="2"/>
        <v>1</v>
      </c>
      <c r="N14" s="343">
        <v>2</v>
      </c>
    </row>
    <row r="15" spans="1:14">
      <c r="A15" s="3"/>
      <c r="B15" s="46" t="s">
        <v>4</v>
      </c>
      <c r="C15" s="89" t="s">
        <v>5</v>
      </c>
      <c r="D15" s="49" t="s">
        <v>22</v>
      </c>
      <c r="E15" s="103">
        <v>8</v>
      </c>
      <c r="F15" s="343">
        <v>2</v>
      </c>
      <c r="G15" s="343"/>
      <c r="H15" s="258">
        <f t="shared" si="0"/>
        <v>2</v>
      </c>
      <c r="I15" s="258"/>
      <c r="J15" s="258">
        <f t="shared" si="1"/>
        <v>2</v>
      </c>
      <c r="K15" s="343">
        <v>1</v>
      </c>
      <c r="L15" s="343"/>
      <c r="M15" s="260">
        <f t="shared" si="2"/>
        <v>1</v>
      </c>
      <c r="N15" s="343"/>
    </row>
    <row r="16" spans="1:14">
      <c r="A16" s="3"/>
      <c r="B16" s="46" t="s">
        <v>6</v>
      </c>
      <c r="C16" s="89"/>
      <c r="D16" s="49" t="s">
        <v>12</v>
      </c>
      <c r="E16" s="103">
        <v>7</v>
      </c>
      <c r="F16" s="343">
        <v>8</v>
      </c>
      <c r="G16" s="343"/>
      <c r="H16" s="258">
        <f t="shared" si="0"/>
        <v>8</v>
      </c>
      <c r="I16" s="258"/>
      <c r="J16" s="258">
        <f t="shared" si="1"/>
        <v>8</v>
      </c>
      <c r="K16" s="343">
        <v>1</v>
      </c>
      <c r="L16" s="343">
        <v>3</v>
      </c>
      <c r="M16" s="260">
        <f t="shared" si="2"/>
        <v>4</v>
      </c>
      <c r="N16" s="343">
        <v>8</v>
      </c>
    </row>
    <row r="17" spans="1:14">
      <c r="A17" s="3"/>
      <c r="B17" s="46" t="s">
        <v>7</v>
      </c>
      <c r="C17" s="90"/>
      <c r="D17" s="49" t="s">
        <v>4</v>
      </c>
      <c r="E17" s="103">
        <v>6</v>
      </c>
      <c r="F17" s="343">
        <v>13</v>
      </c>
      <c r="G17" s="343"/>
      <c r="H17" s="258">
        <f t="shared" si="0"/>
        <v>13</v>
      </c>
      <c r="I17" s="258"/>
      <c r="J17" s="258">
        <f t="shared" si="1"/>
        <v>13</v>
      </c>
      <c r="K17" s="343"/>
      <c r="L17" s="343">
        <v>1</v>
      </c>
      <c r="M17" s="260">
        <f t="shared" si="2"/>
        <v>1</v>
      </c>
      <c r="N17" s="343">
        <v>1</v>
      </c>
    </row>
    <row r="18" spans="1:14">
      <c r="A18" s="3"/>
      <c r="B18" s="46" t="s">
        <v>1</v>
      </c>
      <c r="C18" s="89"/>
      <c r="D18" s="49" t="s">
        <v>9</v>
      </c>
      <c r="E18" s="103">
        <v>5</v>
      </c>
      <c r="F18" s="343">
        <v>15</v>
      </c>
      <c r="G18" s="343"/>
      <c r="H18" s="258">
        <f t="shared" si="0"/>
        <v>15</v>
      </c>
      <c r="I18" s="258"/>
      <c r="J18" s="258">
        <f t="shared" si="1"/>
        <v>15</v>
      </c>
      <c r="K18" s="343"/>
      <c r="L18" s="343"/>
      <c r="M18" s="260">
        <f t="shared" si="2"/>
        <v>0</v>
      </c>
      <c r="N18" s="259"/>
    </row>
    <row r="19" spans="1:14">
      <c r="A19" s="3"/>
      <c r="B19" s="46"/>
      <c r="C19" s="89"/>
      <c r="D19" s="49" t="s">
        <v>12</v>
      </c>
      <c r="E19" s="103">
        <v>4</v>
      </c>
      <c r="F19" s="343">
        <v>123</v>
      </c>
      <c r="G19" s="343"/>
      <c r="H19" s="258">
        <f t="shared" si="0"/>
        <v>123</v>
      </c>
      <c r="I19" s="258"/>
      <c r="J19" s="258">
        <f t="shared" si="1"/>
        <v>123</v>
      </c>
      <c r="K19" s="343">
        <v>1</v>
      </c>
      <c r="L19" s="343"/>
      <c r="M19" s="260">
        <f t="shared" si="2"/>
        <v>1</v>
      </c>
      <c r="N19" s="259"/>
    </row>
    <row r="20" spans="1:14">
      <c r="A20" s="3"/>
      <c r="B20" s="46"/>
      <c r="C20" s="89" t="s">
        <v>1</v>
      </c>
      <c r="D20" s="45"/>
      <c r="E20" s="103">
        <v>3</v>
      </c>
      <c r="F20" s="345"/>
      <c r="G20" s="343">
        <v>29</v>
      </c>
      <c r="H20" s="258">
        <f t="shared" si="0"/>
        <v>29</v>
      </c>
      <c r="I20" s="258"/>
      <c r="J20" s="258">
        <f t="shared" si="1"/>
        <v>29</v>
      </c>
      <c r="K20" s="259"/>
      <c r="L20" s="259"/>
      <c r="M20" s="260">
        <f t="shared" si="2"/>
        <v>0</v>
      </c>
      <c r="N20" s="259"/>
    </row>
    <row r="21" spans="1:14">
      <c r="A21" s="3"/>
      <c r="B21" s="46"/>
      <c r="C21" s="89"/>
      <c r="D21" s="45"/>
      <c r="E21" s="103">
        <v>2</v>
      </c>
      <c r="F21" s="345"/>
      <c r="G21" s="343">
        <v>18</v>
      </c>
      <c r="H21" s="258">
        <f t="shared" si="0"/>
        <v>18</v>
      </c>
      <c r="I21" s="258"/>
      <c r="J21" s="258">
        <f t="shared" si="1"/>
        <v>18</v>
      </c>
      <c r="K21" s="259"/>
      <c r="L21" s="259"/>
      <c r="M21" s="260">
        <f t="shared" si="2"/>
        <v>0</v>
      </c>
      <c r="N21" s="259"/>
    </row>
    <row r="22" spans="1:14">
      <c r="A22" s="3"/>
      <c r="B22" s="91"/>
      <c r="C22" s="90"/>
      <c r="D22" s="45"/>
      <c r="E22" s="43">
        <v>1</v>
      </c>
      <c r="F22" s="345"/>
      <c r="G22" s="343">
        <v>22</v>
      </c>
      <c r="H22" s="258">
        <f t="shared" si="0"/>
        <v>22</v>
      </c>
      <c r="I22" s="258">
        <v>4</v>
      </c>
      <c r="J22" s="258">
        <f t="shared" si="1"/>
        <v>26</v>
      </c>
      <c r="K22" s="259"/>
      <c r="L22" s="259"/>
      <c r="M22" s="260">
        <f t="shared" si="2"/>
        <v>0</v>
      </c>
      <c r="N22" s="259"/>
    </row>
    <row r="23" spans="1:14" ht="12.75" customHeight="1">
      <c r="A23" s="3"/>
      <c r="B23" s="473" t="s">
        <v>18</v>
      </c>
      <c r="C23" s="474"/>
      <c r="D23" s="474"/>
      <c r="E23" s="475"/>
      <c r="F23" s="258">
        <f t="shared" ref="F23:N23" si="3">SUM(F10:F22)</f>
        <v>505</v>
      </c>
      <c r="G23" s="258">
        <f t="shared" si="3"/>
        <v>69</v>
      </c>
      <c r="H23" s="261">
        <f t="shared" si="3"/>
        <v>574</v>
      </c>
      <c r="I23" s="258">
        <f t="shared" si="3"/>
        <v>4</v>
      </c>
      <c r="J23" s="261">
        <f t="shared" si="3"/>
        <v>578</v>
      </c>
      <c r="K23" s="262">
        <f t="shared" si="3"/>
        <v>166</v>
      </c>
      <c r="L23" s="262">
        <f t="shared" si="3"/>
        <v>42</v>
      </c>
      <c r="M23" s="258">
        <f t="shared" si="3"/>
        <v>208</v>
      </c>
      <c r="N23" s="258">
        <f t="shared" si="3"/>
        <v>56</v>
      </c>
    </row>
    <row r="24" spans="1:14">
      <c r="A24" s="3"/>
      <c r="B24" s="46"/>
      <c r="C24" s="46"/>
      <c r="D24" s="51"/>
      <c r="E24" s="91">
        <v>13</v>
      </c>
      <c r="F24" s="343">
        <v>800</v>
      </c>
      <c r="G24" s="345"/>
      <c r="H24" s="258">
        <f>F24+G24</f>
        <v>800</v>
      </c>
      <c r="I24" s="258"/>
      <c r="J24" s="258">
        <f t="shared" si="1"/>
        <v>800</v>
      </c>
      <c r="K24" s="343">
        <v>261</v>
      </c>
      <c r="L24" s="344">
        <v>69</v>
      </c>
      <c r="M24" s="259">
        <f>K24+L24</f>
        <v>330</v>
      </c>
      <c r="N24" s="344">
        <v>104</v>
      </c>
    </row>
    <row r="25" spans="1:14">
      <c r="A25" s="3"/>
      <c r="B25" s="46"/>
      <c r="C25" s="46" t="s">
        <v>0</v>
      </c>
      <c r="D25" s="51"/>
      <c r="E25" s="103">
        <v>12</v>
      </c>
      <c r="F25" s="343">
        <v>12</v>
      </c>
      <c r="G25" s="345"/>
      <c r="H25" s="258">
        <f t="shared" ref="H25:H50" si="4">F25+G25</f>
        <v>12</v>
      </c>
      <c r="I25" s="258"/>
      <c r="J25" s="258">
        <f t="shared" si="1"/>
        <v>12</v>
      </c>
      <c r="K25" s="343">
        <v>1</v>
      </c>
      <c r="L25" s="343">
        <v>4</v>
      </c>
      <c r="M25" s="259">
        <f t="shared" ref="M25:M36" si="5">K25+L25</f>
        <v>5</v>
      </c>
      <c r="N25" s="343">
        <v>8</v>
      </c>
    </row>
    <row r="26" spans="1:14">
      <c r="A26" s="3"/>
      <c r="B26" s="46" t="s">
        <v>7</v>
      </c>
      <c r="C26" s="91"/>
      <c r="D26" s="51"/>
      <c r="E26" s="103">
        <v>11</v>
      </c>
      <c r="F26" s="343">
        <v>42</v>
      </c>
      <c r="G26" s="345"/>
      <c r="H26" s="258">
        <f t="shared" si="4"/>
        <v>42</v>
      </c>
      <c r="I26" s="258"/>
      <c r="J26" s="258">
        <f t="shared" si="1"/>
        <v>42</v>
      </c>
      <c r="K26" s="343">
        <v>1</v>
      </c>
      <c r="L26" s="343"/>
      <c r="M26" s="259">
        <f t="shared" si="5"/>
        <v>1</v>
      </c>
      <c r="N26" s="343"/>
    </row>
    <row r="27" spans="1:14">
      <c r="A27" s="3"/>
      <c r="B27" s="46" t="s">
        <v>8</v>
      </c>
      <c r="C27" s="46"/>
      <c r="D27" s="51" t="s">
        <v>26</v>
      </c>
      <c r="E27" s="103">
        <v>10</v>
      </c>
      <c r="F27" s="343">
        <v>52</v>
      </c>
      <c r="G27" s="345"/>
      <c r="H27" s="258">
        <f t="shared" si="4"/>
        <v>52</v>
      </c>
      <c r="I27" s="258"/>
      <c r="J27" s="258">
        <f t="shared" si="1"/>
        <v>52</v>
      </c>
      <c r="K27" s="343">
        <v>1</v>
      </c>
      <c r="L27" s="343"/>
      <c r="M27" s="259">
        <f t="shared" si="5"/>
        <v>1</v>
      </c>
      <c r="N27" s="343"/>
    </row>
    <row r="28" spans="1:14">
      <c r="A28" s="3"/>
      <c r="B28" s="46" t="s">
        <v>0</v>
      </c>
      <c r="C28" s="46"/>
      <c r="D28" s="51" t="s">
        <v>8</v>
      </c>
      <c r="E28" s="103">
        <v>9</v>
      </c>
      <c r="F28" s="343">
        <v>12</v>
      </c>
      <c r="G28" s="345"/>
      <c r="H28" s="258">
        <f t="shared" si="4"/>
        <v>12</v>
      </c>
      <c r="I28" s="258"/>
      <c r="J28" s="258">
        <f t="shared" si="1"/>
        <v>12</v>
      </c>
      <c r="K28" s="343"/>
      <c r="L28" s="343">
        <v>2</v>
      </c>
      <c r="M28" s="259">
        <f t="shared" si="5"/>
        <v>2</v>
      </c>
      <c r="N28" s="343">
        <v>5</v>
      </c>
    </row>
    <row r="29" spans="1:14">
      <c r="A29" s="3"/>
      <c r="B29" s="46" t="s">
        <v>2</v>
      </c>
      <c r="C29" s="46" t="s">
        <v>5</v>
      </c>
      <c r="D29" s="51" t="s">
        <v>27</v>
      </c>
      <c r="E29" s="103">
        <v>8</v>
      </c>
      <c r="F29" s="343">
        <v>9</v>
      </c>
      <c r="G29" s="345"/>
      <c r="H29" s="258">
        <f t="shared" si="4"/>
        <v>9</v>
      </c>
      <c r="I29" s="258"/>
      <c r="J29" s="258">
        <f t="shared" si="1"/>
        <v>9</v>
      </c>
      <c r="K29" s="343"/>
      <c r="L29" s="343">
        <v>2</v>
      </c>
      <c r="M29" s="259">
        <f t="shared" si="5"/>
        <v>2</v>
      </c>
      <c r="N29" s="343">
        <v>3</v>
      </c>
    </row>
    <row r="30" spans="1:14">
      <c r="A30" s="3"/>
      <c r="B30" s="46" t="s">
        <v>4</v>
      </c>
      <c r="C30" s="46"/>
      <c r="D30" s="51" t="s">
        <v>4</v>
      </c>
      <c r="E30" s="103">
        <v>7</v>
      </c>
      <c r="F30" s="343">
        <v>10</v>
      </c>
      <c r="G30" s="345"/>
      <c r="H30" s="258">
        <f t="shared" si="4"/>
        <v>10</v>
      </c>
      <c r="I30" s="258"/>
      <c r="J30" s="258">
        <f t="shared" si="1"/>
        <v>10</v>
      </c>
      <c r="K30" s="343"/>
      <c r="L30" s="343"/>
      <c r="M30" s="259">
        <f t="shared" si="5"/>
        <v>0</v>
      </c>
      <c r="N30" s="343"/>
    </row>
    <row r="31" spans="1:14">
      <c r="A31" s="3"/>
      <c r="B31" s="46" t="s">
        <v>0</v>
      </c>
      <c r="C31" s="46"/>
      <c r="D31" s="51" t="s">
        <v>9</v>
      </c>
      <c r="E31" s="103">
        <v>6</v>
      </c>
      <c r="F31" s="343">
        <v>17</v>
      </c>
      <c r="G31" s="345"/>
      <c r="H31" s="258">
        <f t="shared" si="4"/>
        <v>17</v>
      </c>
      <c r="I31" s="258"/>
      <c r="J31" s="258">
        <f t="shared" si="1"/>
        <v>17</v>
      </c>
      <c r="K31" s="343"/>
      <c r="L31" s="343">
        <v>2</v>
      </c>
      <c r="M31" s="259">
        <f t="shared" si="5"/>
        <v>2</v>
      </c>
      <c r="N31" s="343">
        <v>6</v>
      </c>
    </row>
    <row r="32" spans="1:14">
      <c r="A32" s="3"/>
      <c r="B32" s="46" t="s">
        <v>9</v>
      </c>
      <c r="C32" s="43"/>
      <c r="D32" s="51"/>
      <c r="E32" s="103">
        <v>5</v>
      </c>
      <c r="F32" s="343">
        <v>14</v>
      </c>
      <c r="G32" s="345"/>
      <c r="H32" s="258">
        <f t="shared" si="4"/>
        <v>14</v>
      </c>
      <c r="I32" s="258"/>
      <c r="J32" s="258">
        <f t="shared" si="1"/>
        <v>14</v>
      </c>
      <c r="K32" s="343"/>
      <c r="L32" s="343">
        <v>1</v>
      </c>
      <c r="M32" s="259">
        <f t="shared" si="5"/>
        <v>1</v>
      </c>
      <c r="N32" s="343">
        <v>3</v>
      </c>
    </row>
    <row r="33" spans="1:14">
      <c r="A33" s="3"/>
      <c r="B33" s="46"/>
      <c r="C33" s="46"/>
      <c r="D33" s="51"/>
      <c r="E33" s="103">
        <v>4</v>
      </c>
      <c r="F33" s="343">
        <v>46</v>
      </c>
      <c r="G33" s="345"/>
      <c r="H33" s="258">
        <f t="shared" si="4"/>
        <v>46</v>
      </c>
      <c r="I33" s="258"/>
      <c r="J33" s="258">
        <f t="shared" si="1"/>
        <v>46</v>
      </c>
      <c r="K33" s="343"/>
      <c r="L33" s="343">
        <v>1</v>
      </c>
      <c r="M33" s="259">
        <f t="shared" si="5"/>
        <v>1</v>
      </c>
      <c r="N33" s="343">
        <v>1</v>
      </c>
    </row>
    <row r="34" spans="1:14">
      <c r="A34" s="3"/>
      <c r="B34" s="46"/>
      <c r="C34" s="46" t="s">
        <v>1</v>
      </c>
      <c r="D34" s="51"/>
      <c r="E34" s="103">
        <v>3</v>
      </c>
      <c r="F34" s="345"/>
      <c r="G34" s="343">
        <v>46</v>
      </c>
      <c r="H34" s="258">
        <f t="shared" si="4"/>
        <v>46</v>
      </c>
      <c r="I34" s="258"/>
      <c r="J34" s="258">
        <f t="shared" si="1"/>
        <v>46</v>
      </c>
      <c r="K34" s="343"/>
      <c r="L34" s="343">
        <v>1</v>
      </c>
      <c r="M34" s="259">
        <f t="shared" si="5"/>
        <v>1</v>
      </c>
      <c r="N34" s="343">
        <v>4</v>
      </c>
    </row>
    <row r="35" spans="1:14">
      <c r="A35" s="3"/>
      <c r="B35" s="46"/>
      <c r="C35" s="46"/>
      <c r="D35" s="51"/>
      <c r="E35" s="103">
        <v>2</v>
      </c>
      <c r="F35" s="345"/>
      <c r="G35" s="343">
        <v>35</v>
      </c>
      <c r="H35" s="258">
        <f t="shared" si="4"/>
        <v>35</v>
      </c>
      <c r="I35" s="258"/>
      <c r="J35" s="258">
        <f t="shared" si="1"/>
        <v>35</v>
      </c>
      <c r="K35" s="343"/>
      <c r="L35" s="343"/>
      <c r="M35" s="259">
        <f t="shared" si="5"/>
        <v>0</v>
      </c>
      <c r="N35" s="343"/>
    </row>
    <row r="36" spans="1:14">
      <c r="A36" s="3"/>
      <c r="B36" s="91"/>
      <c r="C36" s="91"/>
      <c r="D36" s="51"/>
      <c r="E36" s="43">
        <v>1</v>
      </c>
      <c r="F36" s="345"/>
      <c r="G36" s="343">
        <v>66</v>
      </c>
      <c r="H36" s="569">
        <f t="shared" si="4"/>
        <v>66</v>
      </c>
      <c r="I36" s="569">
        <v>10</v>
      </c>
      <c r="J36" s="569">
        <f t="shared" si="1"/>
        <v>76</v>
      </c>
      <c r="K36" s="570">
        <v>4</v>
      </c>
      <c r="L36" s="570">
        <v>4</v>
      </c>
      <c r="M36" s="571">
        <f t="shared" si="5"/>
        <v>8</v>
      </c>
      <c r="N36" s="570">
        <v>4</v>
      </c>
    </row>
    <row r="37" spans="1:14" ht="12.75" customHeight="1">
      <c r="A37" s="3"/>
      <c r="B37" s="473" t="s">
        <v>19</v>
      </c>
      <c r="C37" s="474"/>
      <c r="D37" s="474"/>
      <c r="E37" s="474"/>
      <c r="F37" s="262">
        <f t="shared" ref="F37:N37" si="6">SUM(F24:F36)</f>
        <v>1014</v>
      </c>
      <c r="G37" s="568">
        <f t="shared" si="6"/>
        <v>147</v>
      </c>
      <c r="H37" s="573">
        <f t="shared" si="6"/>
        <v>1161</v>
      </c>
      <c r="I37" s="573">
        <f t="shared" si="6"/>
        <v>10</v>
      </c>
      <c r="J37" s="573">
        <f t="shared" si="6"/>
        <v>1171</v>
      </c>
      <c r="K37" s="573">
        <f t="shared" si="6"/>
        <v>268</v>
      </c>
      <c r="L37" s="573">
        <f t="shared" si="6"/>
        <v>86</v>
      </c>
      <c r="M37" s="573">
        <f t="shared" si="6"/>
        <v>354</v>
      </c>
      <c r="N37" s="573">
        <f t="shared" si="6"/>
        <v>138</v>
      </c>
    </row>
    <row r="38" spans="1:14">
      <c r="A38" s="3"/>
      <c r="B38" s="43"/>
      <c r="C38" s="43"/>
      <c r="D38" s="92"/>
      <c r="E38" s="103">
        <v>13</v>
      </c>
      <c r="F38" s="345">
        <v>4</v>
      </c>
      <c r="G38" s="258"/>
      <c r="H38" s="264">
        <f t="shared" si="4"/>
        <v>4</v>
      </c>
      <c r="I38" s="264"/>
      <c r="J38" s="264">
        <f t="shared" si="1"/>
        <v>4</v>
      </c>
      <c r="K38" s="572">
        <v>1</v>
      </c>
      <c r="L38" s="572">
        <v>4</v>
      </c>
      <c r="M38" s="265">
        <f>K38+L38</f>
        <v>5</v>
      </c>
      <c r="N38" s="572">
        <v>8</v>
      </c>
    </row>
    <row r="39" spans="1:14">
      <c r="A39" s="3"/>
      <c r="B39" s="46" t="s">
        <v>1</v>
      </c>
      <c r="C39" s="46" t="s">
        <v>0</v>
      </c>
      <c r="D39" s="51" t="s">
        <v>21</v>
      </c>
      <c r="E39" s="103">
        <v>12</v>
      </c>
      <c r="F39" s="345"/>
      <c r="G39" s="258"/>
      <c r="H39" s="258">
        <f t="shared" si="4"/>
        <v>0</v>
      </c>
      <c r="I39" s="258"/>
      <c r="J39" s="258">
        <f t="shared" si="1"/>
        <v>0</v>
      </c>
      <c r="K39" s="343"/>
      <c r="L39" s="343"/>
      <c r="M39" s="259">
        <f t="shared" ref="M39:M50" si="7">K39+L39</f>
        <v>0</v>
      </c>
      <c r="N39" s="343"/>
    </row>
    <row r="40" spans="1:14">
      <c r="A40" s="3"/>
      <c r="B40" s="46" t="s">
        <v>10</v>
      </c>
      <c r="C40" s="46"/>
      <c r="D40" s="51" t="s">
        <v>10</v>
      </c>
      <c r="E40" s="103">
        <v>11</v>
      </c>
      <c r="F40" s="345"/>
      <c r="G40" s="258"/>
      <c r="H40" s="258">
        <f t="shared" si="4"/>
        <v>0</v>
      </c>
      <c r="I40" s="258"/>
      <c r="J40" s="258">
        <f t="shared" si="1"/>
        <v>0</v>
      </c>
      <c r="K40" s="343"/>
      <c r="L40" s="343"/>
      <c r="M40" s="259">
        <f t="shared" si="7"/>
        <v>0</v>
      </c>
      <c r="N40" s="343"/>
    </row>
    <row r="41" spans="1:14">
      <c r="A41" s="3"/>
      <c r="B41" s="46" t="s">
        <v>11</v>
      </c>
      <c r="C41" s="43"/>
      <c r="D41" s="51" t="s">
        <v>2</v>
      </c>
      <c r="E41" s="103">
        <v>10</v>
      </c>
      <c r="F41" s="345">
        <v>1</v>
      </c>
      <c r="G41" s="258"/>
      <c r="H41" s="258">
        <f t="shared" si="4"/>
        <v>1</v>
      </c>
      <c r="I41" s="258"/>
      <c r="J41" s="258">
        <f t="shared" si="1"/>
        <v>1</v>
      </c>
      <c r="K41" s="343"/>
      <c r="L41" s="343"/>
      <c r="M41" s="259">
        <f t="shared" si="7"/>
        <v>0</v>
      </c>
      <c r="N41" s="343"/>
    </row>
    <row r="42" spans="1:14">
      <c r="A42" s="3"/>
      <c r="B42" s="46" t="s">
        <v>4</v>
      </c>
      <c r="C42" s="46"/>
      <c r="D42" s="51" t="s">
        <v>27</v>
      </c>
      <c r="E42" s="103">
        <v>9</v>
      </c>
      <c r="F42" s="258"/>
      <c r="G42" s="258"/>
      <c r="H42" s="258">
        <f t="shared" si="4"/>
        <v>0</v>
      </c>
      <c r="I42" s="258"/>
      <c r="J42" s="258">
        <f t="shared" si="1"/>
        <v>0</v>
      </c>
      <c r="K42" s="343"/>
      <c r="L42" s="343"/>
      <c r="M42" s="259">
        <f t="shared" si="7"/>
        <v>0</v>
      </c>
      <c r="N42" s="343"/>
    </row>
    <row r="43" spans="1:14">
      <c r="A43" s="3"/>
      <c r="B43" s="46" t="s">
        <v>3</v>
      </c>
      <c r="C43" s="46" t="s">
        <v>5</v>
      </c>
      <c r="D43" s="51" t="s">
        <v>1</v>
      </c>
      <c r="E43" s="103">
        <v>8</v>
      </c>
      <c r="F43" s="258"/>
      <c r="G43" s="258"/>
      <c r="H43" s="258">
        <f t="shared" si="4"/>
        <v>0</v>
      </c>
      <c r="I43" s="258"/>
      <c r="J43" s="258">
        <f t="shared" si="1"/>
        <v>0</v>
      </c>
      <c r="K43" s="343"/>
      <c r="L43" s="343"/>
      <c r="M43" s="259">
        <f t="shared" si="7"/>
        <v>0</v>
      </c>
      <c r="N43" s="343"/>
    </row>
    <row r="44" spans="1:14">
      <c r="A44" s="3"/>
      <c r="B44" s="46" t="s">
        <v>4</v>
      </c>
      <c r="C44" s="46"/>
      <c r="D44" s="51" t="s">
        <v>26</v>
      </c>
      <c r="E44" s="103">
        <v>7</v>
      </c>
      <c r="F44" s="258"/>
      <c r="G44" s="258"/>
      <c r="H44" s="258">
        <f t="shared" si="4"/>
        <v>0</v>
      </c>
      <c r="I44" s="258"/>
      <c r="J44" s="258">
        <f t="shared" si="1"/>
        <v>0</v>
      </c>
      <c r="K44" s="343"/>
      <c r="L44" s="343"/>
      <c r="M44" s="259">
        <f t="shared" si="7"/>
        <v>0</v>
      </c>
      <c r="N44" s="343"/>
    </row>
    <row r="45" spans="1:14">
      <c r="A45" s="3"/>
      <c r="B45" s="46" t="s">
        <v>1</v>
      </c>
      <c r="C45" s="46"/>
      <c r="D45" s="51" t="s">
        <v>22</v>
      </c>
      <c r="E45" s="103">
        <v>6</v>
      </c>
      <c r="F45" s="258"/>
      <c r="G45" s="258"/>
      <c r="H45" s="258">
        <f t="shared" si="4"/>
        <v>0</v>
      </c>
      <c r="I45" s="258"/>
      <c r="J45" s="258">
        <f t="shared" si="1"/>
        <v>0</v>
      </c>
      <c r="K45" s="343"/>
      <c r="L45" s="343"/>
      <c r="M45" s="259">
        <f t="shared" si="7"/>
        <v>0</v>
      </c>
      <c r="N45" s="343"/>
    </row>
    <row r="46" spans="1:14">
      <c r="A46" s="3"/>
      <c r="B46" s="46" t="s">
        <v>12</v>
      </c>
      <c r="C46" s="43"/>
      <c r="D46" s="51" t="s">
        <v>2</v>
      </c>
      <c r="E46" s="103">
        <v>5</v>
      </c>
      <c r="F46" s="258"/>
      <c r="G46" s="258"/>
      <c r="H46" s="258">
        <f t="shared" si="4"/>
        <v>0</v>
      </c>
      <c r="I46" s="258"/>
      <c r="J46" s="258">
        <f t="shared" si="1"/>
        <v>0</v>
      </c>
      <c r="K46" s="343"/>
      <c r="L46" s="343"/>
      <c r="M46" s="259">
        <f t="shared" si="7"/>
        <v>0</v>
      </c>
      <c r="N46" s="343"/>
    </row>
    <row r="47" spans="1:14">
      <c r="A47" s="3"/>
      <c r="B47" s="46"/>
      <c r="C47" s="46"/>
      <c r="D47" s="51" t="s">
        <v>7</v>
      </c>
      <c r="E47" s="103">
        <v>4</v>
      </c>
      <c r="F47" s="258"/>
      <c r="G47" s="258"/>
      <c r="H47" s="258">
        <f t="shared" si="4"/>
        <v>0</v>
      </c>
      <c r="I47" s="258"/>
      <c r="J47" s="258">
        <f t="shared" si="1"/>
        <v>0</v>
      </c>
      <c r="K47" s="343"/>
      <c r="L47" s="343">
        <v>1</v>
      </c>
      <c r="M47" s="259">
        <f t="shared" si="7"/>
        <v>1</v>
      </c>
      <c r="N47" s="343">
        <v>1</v>
      </c>
    </row>
    <row r="48" spans="1:14">
      <c r="A48" s="3"/>
      <c r="B48" s="46"/>
      <c r="C48" s="46" t="s">
        <v>1</v>
      </c>
      <c r="D48" s="51" t="s">
        <v>1</v>
      </c>
      <c r="E48" s="103">
        <v>3</v>
      </c>
      <c r="F48" s="258"/>
      <c r="G48" s="258"/>
      <c r="H48" s="258">
        <f t="shared" si="4"/>
        <v>0</v>
      </c>
      <c r="I48" s="258"/>
      <c r="J48" s="258">
        <f t="shared" si="1"/>
        <v>0</v>
      </c>
      <c r="K48" s="259"/>
      <c r="L48" s="259"/>
      <c r="M48" s="259">
        <f t="shared" si="7"/>
        <v>0</v>
      </c>
      <c r="N48" s="259"/>
    </row>
    <row r="49" spans="1:14">
      <c r="A49" s="3"/>
      <c r="B49" s="46"/>
      <c r="C49" s="46"/>
      <c r="D49" s="51" t="s">
        <v>3</v>
      </c>
      <c r="E49" s="103">
        <v>2</v>
      </c>
      <c r="F49" s="258"/>
      <c r="G49" s="258"/>
      <c r="H49" s="258">
        <f t="shared" si="4"/>
        <v>0</v>
      </c>
      <c r="I49" s="258"/>
      <c r="J49" s="258">
        <f t="shared" si="1"/>
        <v>0</v>
      </c>
      <c r="K49" s="259"/>
      <c r="L49" s="259"/>
      <c r="M49" s="259">
        <f t="shared" si="7"/>
        <v>0</v>
      </c>
      <c r="N49" s="259"/>
    </row>
    <row r="50" spans="1:14">
      <c r="A50" s="3"/>
      <c r="B50" s="91"/>
      <c r="C50" s="51"/>
      <c r="D50" s="91"/>
      <c r="E50" s="43">
        <v>1</v>
      </c>
      <c r="F50" s="263"/>
      <c r="G50" s="263"/>
      <c r="H50" s="263">
        <f t="shared" si="4"/>
        <v>0</v>
      </c>
      <c r="I50" s="263"/>
      <c r="J50" s="263">
        <f t="shared" si="1"/>
        <v>0</v>
      </c>
      <c r="K50" s="266"/>
      <c r="L50" s="266"/>
      <c r="M50" s="266">
        <f t="shared" si="7"/>
        <v>0</v>
      </c>
      <c r="N50" s="266"/>
    </row>
    <row r="51" spans="1:14" ht="12.75" customHeight="1">
      <c r="B51" s="476" t="s">
        <v>20</v>
      </c>
      <c r="C51" s="476"/>
      <c r="D51" s="476"/>
      <c r="E51" s="476"/>
      <c r="F51" s="258">
        <f t="shared" ref="F51:N51" si="8">SUM(F38:F50)</f>
        <v>5</v>
      </c>
      <c r="G51" s="258">
        <f t="shared" si="8"/>
        <v>0</v>
      </c>
      <c r="H51" s="258">
        <f t="shared" si="8"/>
        <v>5</v>
      </c>
      <c r="I51" s="258">
        <f t="shared" si="8"/>
        <v>0</v>
      </c>
      <c r="J51" s="258">
        <f t="shared" si="8"/>
        <v>5</v>
      </c>
      <c r="K51" s="258">
        <f t="shared" si="8"/>
        <v>1</v>
      </c>
      <c r="L51" s="258">
        <f t="shared" si="8"/>
        <v>5</v>
      </c>
      <c r="M51" s="258">
        <f t="shared" si="8"/>
        <v>6</v>
      </c>
      <c r="N51" s="258">
        <f t="shared" si="8"/>
        <v>9</v>
      </c>
    </row>
    <row r="52" spans="1:14">
      <c r="B52" s="473" t="s">
        <v>37</v>
      </c>
      <c r="C52" s="474"/>
      <c r="D52" s="474"/>
      <c r="E52" s="475"/>
      <c r="F52" s="258"/>
      <c r="G52" s="258"/>
      <c r="H52" s="258"/>
      <c r="I52" s="258"/>
      <c r="J52" s="258"/>
      <c r="K52" s="258">
        <v>5</v>
      </c>
      <c r="L52" s="258">
        <v>11</v>
      </c>
      <c r="M52" s="258">
        <f>SUM(K52:L52)</f>
        <v>16</v>
      </c>
      <c r="N52" s="258">
        <v>15</v>
      </c>
    </row>
    <row r="53" spans="1:14" ht="12.75" customHeight="1">
      <c r="B53" s="471" t="s">
        <v>40</v>
      </c>
      <c r="C53" s="471"/>
      <c r="D53" s="471"/>
      <c r="E53" s="471"/>
      <c r="F53" s="268">
        <f t="shared" ref="F53:N53" si="9">+F23+F37+F51+F52</f>
        <v>1524</v>
      </c>
      <c r="G53" s="268">
        <f t="shared" si="9"/>
        <v>216</v>
      </c>
      <c r="H53" s="268">
        <f t="shared" si="9"/>
        <v>1740</v>
      </c>
      <c r="I53" s="268">
        <f t="shared" si="9"/>
        <v>14</v>
      </c>
      <c r="J53" s="268">
        <f t="shared" si="9"/>
        <v>1754</v>
      </c>
      <c r="K53" s="268">
        <f t="shared" si="9"/>
        <v>440</v>
      </c>
      <c r="L53" s="268">
        <f t="shared" si="9"/>
        <v>144</v>
      </c>
      <c r="M53" s="268">
        <f t="shared" si="9"/>
        <v>584</v>
      </c>
      <c r="N53" s="268">
        <f t="shared" si="9"/>
        <v>218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4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54"/>
      <c r="J1" s="54"/>
      <c r="K1" s="54"/>
      <c r="L1" s="54"/>
      <c r="M1" s="54"/>
      <c r="N1" s="54"/>
    </row>
    <row r="2" spans="1:14">
      <c r="B2" s="5" t="s">
        <v>98</v>
      </c>
      <c r="C2" s="6"/>
      <c r="D2" s="6"/>
      <c r="E2" s="6"/>
      <c r="F2" s="6"/>
      <c r="G2" s="6"/>
      <c r="H2" s="6"/>
      <c r="I2" s="54"/>
      <c r="J2" s="54"/>
      <c r="K2" s="54"/>
      <c r="L2" s="54"/>
      <c r="M2" s="54"/>
      <c r="N2" s="54"/>
    </row>
    <row r="3" spans="1:14">
      <c r="B3" s="5" t="s">
        <v>99</v>
      </c>
      <c r="C3" s="6"/>
      <c r="D3" s="6"/>
      <c r="E3" s="6"/>
      <c r="F3" s="6"/>
      <c r="G3" s="6"/>
      <c r="H3" s="6"/>
      <c r="I3" s="54"/>
      <c r="J3" s="54"/>
      <c r="K3" s="54"/>
      <c r="L3" s="54"/>
      <c r="M3" s="54"/>
      <c r="N3" s="54"/>
    </row>
    <row r="4" spans="1:14">
      <c r="B4" s="6" t="s">
        <v>75</v>
      </c>
      <c r="C4" s="6"/>
      <c r="D4" s="6"/>
      <c r="E4" s="6"/>
      <c r="F4" s="6"/>
      <c r="G4" s="6"/>
      <c r="H4" s="6"/>
      <c r="I4" s="54"/>
      <c r="J4" s="54"/>
      <c r="K4" s="54"/>
      <c r="L4" s="54"/>
      <c r="M4" s="54"/>
      <c r="N4" s="54"/>
    </row>
    <row r="5" spans="1:14">
      <c r="B5" s="477" t="s">
        <v>24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</row>
    <row r="6" spans="1:14">
      <c r="B6" s="55" t="s">
        <v>39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2.75" customHeight="1">
      <c r="B7" s="433" t="s">
        <v>41</v>
      </c>
      <c r="C7" s="433"/>
      <c r="D7" s="433"/>
      <c r="E7" s="433"/>
      <c r="F7" s="433" t="s">
        <v>35</v>
      </c>
      <c r="G7" s="433"/>
      <c r="H7" s="433"/>
      <c r="I7" s="433"/>
      <c r="J7" s="433"/>
      <c r="K7" s="433" t="s">
        <v>28</v>
      </c>
      <c r="L7" s="433"/>
      <c r="M7" s="433"/>
      <c r="N7" s="433"/>
    </row>
    <row r="8" spans="1:14" ht="12.75" customHeight="1">
      <c r="B8" s="433"/>
      <c r="C8" s="433"/>
      <c r="D8" s="433"/>
      <c r="E8" s="433"/>
      <c r="F8" s="433" t="s">
        <v>13</v>
      </c>
      <c r="G8" s="433"/>
      <c r="H8" s="433"/>
      <c r="I8" s="433" t="s">
        <v>14</v>
      </c>
      <c r="J8" s="433" t="s">
        <v>15</v>
      </c>
      <c r="K8" s="433" t="s">
        <v>30</v>
      </c>
      <c r="L8" s="433" t="s">
        <v>31</v>
      </c>
      <c r="M8" s="433" t="s">
        <v>15</v>
      </c>
      <c r="N8" s="433" t="s">
        <v>29</v>
      </c>
    </row>
    <row r="9" spans="1:14" ht="24">
      <c r="B9" s="433"/>
      <c r="C9" s="433"/>
      <c r="D9" s="433"/>
      <c r="E9" s="433"/>
      <c r="F9" s="109" t="s">
        <v>16</v>
      </c>
      <c r="G9" s="109" t="s">
        <v>17</v>
      </c>
      <c r="H9" s="109" t="s">
        <v>23</v>
      </c>
      <c r="I9" s="433"/>
      <c r="J9" s="433"/>
      <c r="K9" s="433"/>
      <c r="L9" s="433"/>
      <c r="M9" s="433"/>
      <c r="N9" s="433"/>
    </row>
    <row r="10" spans="1:14">
      <c r="A10" s="31"/>
      <c r="B10" s="9"/>
      <c r="C10" s="10"/>
      <c r="D10" s="11"/>
      <c r="E10" s="110">
        <v>13</v>
      </c>
      <c r="F10" s="258">
        <v>149</v>
      </c>
      <c r="G10" s="258">
        <v>0</v>
      </c>
      <c r="H10" s="258">
        <f>F10+G10</f>
        <v>149</v>
      </c>
      <c r="I10" s="258">
        <v>0</v>
      </c>
      <c r="J10" s="258">
        <f>H10+I10</f>
        <v>149</v>
      </c>
      <c r="K10" s="339">
        <v>131</v>
      </c>
      <c r="L10" s="339">
        <v>18</v>
      </c>
      <c r="M10" s="260">
        <f>K10+L10</f>
        <v>149</v>
      </c>
      <c r="N10" s="339">
        <v>22</v>
      </c>
    </row>
    <row r="11" spans="1:14">
      <c r="A11" s="31"/>
      <c r="B11" s="15" t="s">
        <v>1</v>
      </c>
      <c r="C11" s="16" t="s">
        <v>0</v>
      </c>
      <c r="D11" s="11"/>
      <c r="E11" s="110">
        <v>12</v>
      </c>
      <c r="F11" s="258">
        <v>8</v>
      </c>
      <c r="G11" s="258">
        <v>0</v>
      </c>
      <c r="H11" s="258">
        <f t="shared" ref="H11:H22" si="0">F11+G11</f>
        <v>8</v>
      </c>
      <c r="I11" s="258">
        <v>0</v>
      </c>
      <c r="J11" s="258">
        <f t="shared" ref="J11:J50" si="1">H11+I11</f>
        <v>8</v>
      </c>
      <c r="K11" s="339">
        <v>2</v>
      </c>
      <c r="L11" s="339">
        <v>5</v>
      </c>
      <c r="M11" s="260">
        <f t="shared" ref="M11:M22" si="2">K11+L11</f>
        <v>7</v>
      </c>
      <c r="N11" s="339">
        <v>9</v>
      </c>
    </row>
    <row r="12" spans="1:14">
      <c r="A12" s="31"/>
      <c r="B12" s="15" t="s">
        <v>2</v>
      </c>
      <c r="C12" s="17"/>
      <c r="D12" s="18" t="s">
        <v>6</v>
      </c>
      <c r="E12" s="110">
        <v>11</v>
      </c>
      <c r="F12" s="258">
        <v>14</v>
      </c>
      <c r="G12" s="258">
        <v>0</v>
      </c>
      <c r="H12" s="258">
        <f t="shared" si="0"/>
        <v>14</v>
      </c>
      <c r="I12" s="258">
        <v>0</v>
      </c>
      <c r="J12" s="258">
        <f t="shared" si="1"/>
        <v>14</v>
      </c>
      <c r="K12" s="258">
        <v>0</v>
      </c>
      <c r="L12" s="258">
        <v>0</v>
      </c>
      <c r="M12" s="260">
        <f t="shared" si="2"/>
        <v>0</v>
      </c>
      <c r="N12" s="258">
        <v>0</v>
      </c>
    </row>
    <row r="13" spans="1:14">
      <c r="A13" s="31"/>
      <c r="B13" s="15" t="s">
        <v>1</v>
      </c>
      <c r="C13" s="16"/>
      <c r="D13" s="18" t="s">
        <v>10</v>
      </c>
      <c r="E13" s="110">
        <v>10</v>
      </c>
      <c r="F13" s="258">
        <v>10</v>
      </c>
      <c r="G13" s="258">
        <v>0</v>
      </c>
      <c r="H13" s="258">
        <f t="shared" si="0"/>
        <v>10</v>
      </c>
      <c r="I13" s="258">
        <v>0</v>
      </c>
      <c r="J13" s="258">
        <f t="shared" si="1"/>
        <v>10</v>
      </c>
      <c r="K13" s="258">
        <v>0</v>
      </c>
      <c r="L13" s="258">
        <v>0</v>
      </c>
      <c r="M13" s="260">
        <f t="shared" si="2"/>
        <v>0</v>
      </c>
      <c r="N13" s="258">
        <v>0</v>
      </c>
    </row>
    <row r="14" spans="1:14" ht="12.75" customHeight="1">
      <c r="A14" s="31"/>
      <c r="B14" s="15" t="s">
        <v>3</v>
      </c>
      <c r="C14" s="16"/>
      <c r="D14" s="18" t="s">
        <v>25</v>
      </c>
      <c r="E14" s="110">
        <v>9</v>
      </c>
      <c r="F14" s="258">
        <v>7</v>
      </c>
      <c r="G14" s="258">
        <v>0</v>
      </c>
      <c r="H14" s="258">
        <f t="shared" si="0"/>
        <v>7</v>
      </c>
      <c r="I14" s="258">
        <v>0</v>
      </c>
      <c r="J14" s="258">
        <f t="shared" si="1"/>
        <v>7</v>
      </c>
      <c r="K14" s="339">
        <v>1</v>
      </c>
      <c r="L14" s="258">
        <v>0</v>
      </c>
      <c r="M14" s="260">
        <f t="shared" si="2"/>
        <v>1</v>
      </c>
      <c r="N14" s="258">
        <v>0</v>
      </c>
    </row>
    <row r="15" spans="1:14" ht="12.75" customHeight="1">
      <c r="A15" s="31"/>
      <c r="B15" s="15" t="s">
        <v>4</v>
      </c>
      <c r="C15" s="16" t="s">
        <v>5</v>
      </c>
      <c r="D15" s="18" t="s">
        <v>22</v>
      </c>
      <c r="E15" s="110">
        <v>8</v>
      </c>
      <c r="F15" s="258">
        <v>9</v>
      </c>
      <c r="G15" s="258">
        <v>0</v>
      </c>
      <c r="H15" s="258">
        <f t="shared" si="0"/>
        <v>9</v>
      </c>
      <c r="I15" s="258">
        <v>0</v>
      </c>
      <c r="J15" s="258">
        <f t="shared" si="1"/>
        <v>9</v>
      </c>
      <c r="K15" s="258">
        <v>0</v>
      </c>
      <c r="L15" s="258">
        <v>0</v>
      </c>
      <c r="M15" s="260">
        <f t="shared" si="2"/>
        <v>0</v>
      </c>
      <c r="N15" s="258">
        <v>0</v>
      </c>
    </row>
    <row r="16" spans="1:14" ht="12.75" customHeight="1">
      <c r="A16" s="31"/>
      <c r="B16" s="15" t="s">
        <v>6</v>
      </c>
      <c r="C16" s="16"/>
      <c r="D16" s="18" t="s">
        <v>12</v>
      </c>
      <c r="E16" s="110">
        <v>7</v>
      </c>
      <c r="F16" s="258">
        <v>5</v>
      </c>
      <c r="G16" s="258">
        <v>0</v>
      </c>
      <c r="H16" s="258">
        <f t="shared" si="0"/>
        <v>5</v>
      </c>
      <c r="I16" s="258">
        <v>0</v>
      </c>
      <c r="J16" s="258">
        <f t="shared" si="1"/>
        <v>5</v>
      </c>
      <c r="K16" s="258">
        <v>0</v>
      </c>
      <c r="L16" s="258">
        <v>0</v>
      </c>
      <c r="M16" s="260">
        <f t="shared" si="2"/>
        <v>0</v>
      </c>
      <c r="N16" s="258">
        <v>0</v>
      </c>
    </row>
    <row r="17" spans="1:14" ht="12.75" customHeight="1">
      <c r="A17" s="31"/>
      <c r="B17" s="15" t="s">
        <v>7</v>
      </c>
      <c r="C17" s="17"/>
      <c r="D17" s="18" t="s">
        <v>4</v>
      </c>
      <c r="E17" s="110">
        <v>6</v>
      </c>
      <c r="F17" s="258">
        <v>63</v>
      </c>
      <c r="G17" s="258">
        <v>0</v>
      </c>
      <c r="H17" s="258">
        <f t="shared" si="0"/>
        <v>63</v>
      </c>
      <c r="I17" s="258">
        <v>0</v>
      </c>
      <c r="J17" s="258">
        <f t="shared" si="1"/>
        <v>63</v>
      </c>
      <c r="K17" s="339">
        <v>1</v>
      </c>
      <c r="L17" s="258">
        <v>0</v>
      </c>
      <c r="M17" s="260">
        <f t="shared" si="2"/>
        <v>1</v>
      </c>
      <c r="N17" s="258">
        <v>0</v>
      </c>
    </row>
    <row r="18" spans="1:14" ht="12.75" customHeight="1">
      <c r="A18" s="31"/>
      <c r="B18" s="15" t="s">
        <v>1</v>
      </c>
      <c r="C18" s="16"/>
      <c r="D18" s="18" t="s">
        <v>9</v>
      </c>
      <c r="E18" s="110">
        <v>5</v>
      </c>
      <c r="F18" s="258">
        <v>14</v>
      </c>
      <c r="G18" s="258">
        <v>0</v>
      </c>
      <c r="H18" s="258">
        <f t="shared" si="0"/>
        <v>14</v>
      </c>
      <c r="I18" s="258">
        <v>0</v>
      </c>
      <c r="J18" s="258">
        <f t="shared" si="1"/>
        <v>14</v>
      </c>
      <c r="K18" s="339">
        <v>1</v>
      </c>
      <c r="L18" s="258">
        <v>0</v>
      </c>
      <c r="M18" s="260">
        <f t="shared" si="2"/>
        <v>1</v>
      </c>
      <c r="N18" s="258">
        <v>0</v>
      </c>
    </row>
    <row r="19" spans="1:14" ht="12.75" customHeight="1">
      <c r="A19" s="31"/>
      <c r="B19" s="15"/>
      <c r="C19" s="16"/>
      <c r="D19" s="18" t="s">
        <v>12</v>
      </c>
      <c r="E19" s="110">
        <v>4</v>
      </c>
      <c r="F19" s="258">
        <v>12</v>
      </c>
      <c r="G19" s="258">
        <v>0</v>
      </c>
      <c r="H19" s="258">
        <f t="shared" si="0"/>
        <v>12</v>
      </c>
      <c r="I19" s="258">
        <v>0</v>
      </c>
      <c r="J19" s="258">
        <f t="shared" si="1"/>
        <v>12</v>
      </c>
      <c r="K19" s="258">
        <v>0</v>
      </c>
      <c r="L19" s="258">
        <v>0</v>
      </c>
      <c r="M19" s="260">
        <f t="shared" si="2"/>
        <v>0</v>
      </c>
      <c r="N19" s="258">
        <v>0</v>
      </c>
    </row>
    <row r="20" spans="1:14">
      <c r="A20" s="31"/>
      <c r="B20" s="15"/>
      <c r="C20" s="16" t="s">
        <v>1</v>
      </c>
      <c r="D20" s="11"/>
      <c r="E20" s="110">
        <v>3</v>
      </c>
      <c r="F20" s="258">
        <v>0</v>
      </c>
      <c r="G20" s="258">
        <v>45</v>
      </c>
      <c r="H20" s="258">
        <f t="shared" si="0"/>
        <v>45</v>
      </c>
      <c r="I20" s="258">
        <v>0</v>
      </c>
      <c r="J20" s="258">
        <f t="shared" si="1"/>
        <v>45</v>
      </c>
      <c r="K20" s="258">
        <v>0</v>
      </c>
      <c r="L20" s="258">
        <v>0</v>
      </c>
      <c r="M20" s="260">
        <f t="shared" si="2"/>
        <v>0</v>
      </c>
      <c r="N20" s="258">
        <v>0</v>
      </c>
    </row>
    <row r="21" spans="1:14">
      <c r="A21" s="31"/>
      <c r="B21" s="15"/>
      <c r="C21" s="16"/>
      <c r="D21" s="11"/>
      <c r="E21" s="110">
        <v>2</v>
      </c>
      <c r="F21" s="258">
        <v>0</v>
      </c>
      <c r="G21" s="258">
        <v>4</v>
      </c>
      <c r="H21" s="258">
        <f t="shared" si="0"/>
        <v>4</v>
      </c>
      <c r="I21" s="258">
        <v>0</v>
      </c>
      <c r="J21" s="258">
        <f t="shared" si="1"/>
        <v>4</v>
      </c>
      <c r="K21" s="258">
        <v>0</v>
      </c>
      <c r="L21" s="258">
        <v>0</v>
      </c>
      <c r="M21" s="260">
        <f t="shared" si="2"/>
        <v>0</v>
      </c>
      <c r="N21" s="258">
        <v>0</v>
      </c>
    </row>
    <row r="22" spans="1:14">
      <c r="A22" s="31"/>
      <c r="B22" s="19"/>
      <c r="C22" s="17"/>
      <c r="D22" s="11"/>
      <c r="E22" s="9">
        <v>1</v>
      </c>
      <c r="F22" s="258">
        <v>0</v>
      </c>
      <c r="G22" s="258">
        <v>1</v>
      </c>
      <c r="H22" s="258">
        <f t="shared" si="0"/>
        <v>1</v>
      </c>
      <c r="I22" s="391">
        <v>12</v>
      </c>
      <c r="J22" s="258">
        <f t="shared" si="1"/>
        <v>13</v>
      </c>
      <c r="K22" s="258">
        <v>0</v>
      </c>
      <c r="L22" s="258">
        <v>0</v>
      </c>
      <c r="M22" s="260">
        <f t="shared" si="2"/>
        <v>0</v>
      </c>
      <c r="N22" s="258">
        <v>0</v>
      </c>
    </row>
    <row r="23" spans="1:14" ht="12.75" customHeight="1">
      <c r="A23" s="31"/>
      <c r="B23" s="434" t="s">
        <v>18</v>
      </c>
      <c r="C23" s="435"/>
      <c r="D23" s="435"/>
      <c r="E23" s="436"/>
      <c r="F23" s="258">
        <f t="shared" ref="F23:N23" si="3">SUM(F10:F22)</f>
        <v>291</v>
      </c>
      <c r="G23" s="258">
        <f t="shared" si="3"/>
        <v>50</v>
      </c>
      <c r="H23" s="261">
        <f t="shared" si="3"/>
        <v>341</v>
      </c>
      <c r="I23" s="258">
        <f t="shared" si="3"/>
        <v>12</v>
      </c>
      <c r="J23" s="261">
        <f t="shared" si="3"/>
        <v>353</v>
      </c>
      <c r="K23" s="262">
        <f t="shared" si="3"/>
        <v>136</v>
      </c>
      <c r="L23" s="262">
        <f t="shared" si="3"/>
        <v>23</v>
      </c>
      <c r="M23" s="258">
        <f t="shared" si="3"/>
        <v>159</v>
      </c>
      <c r="N23" s="258">
        <f t="shared" si="3"/>
        <v>31</v>
      </c>
    </row>
    <row r="24" spans="1:14">
      <c r="A24" s="31"/>
      <c r="B24" s="15"/>
      <c r="C24" s="15"/>
      <c r="D24" s="22"/>
      <c r="E24" s="19">
        <v>13</v>
      </c>
      <c r="F24" s="258">
        <v>337</v>
      </c>
      <c r="G24" s="258">
        <v>0</v>
      </c>
      <c r="H24" s="258">
        <f>F24+G24</f>
        <v>337</v>
      </c>
      <c r="I24" s="258">
        <v>0</v>
      </c>
      <c r="J24" s="258">
        <f t="shared" si="1"/>
        <v>337</v>
      </c>
      <c r="K24" s="339">
        <v>77</v>
      </c>
      <c r="L24" s="339">
        <v>22</v>
      </c>
      <c r="M24" s="259">
        <f>K24+L24</f>
        <v>99</v>
      </c>
      <c r="N24" s="339">
        <v>37</v>
      </c>
    </row>
    <row r="25" spans="1:14">
      <c r="A25" s="31"/>
      <c r="B25" s="15"/>
      <c r="C25" s="15" t="s">
        <v>0</v>
      </c>
      <c r="D25" s="22"/>
      <c r="E25" s="110">
        <v>12</v>
      </c>
      <c r="F25" s="258">
        <v>8</v>
      </c>
      <c r="G25" s="258">
        <v>0</v>
      </c>
      <c r="H25" s="258">
        <f t="shared" ref="H25:H50" si="4">F25+G25</f>
        <v>8</v>
      </c>
      <c r="I25" s="258">
        <v>0</v>
      </c>
      <c r="J25" s="258">
        <f t="shared" si="1"/>
        <v>8</v>
      </c>
      <c r="K25" s="339">
        <v>1</v>
      </c>
      <c r="L25" s="258">
        <v>0</v>
      </c>
      <c r="M25" s="259">
        <f t="shared" ref="M25:M36" si="5">K25+L25</f>
        <v>1</v>
      </c>
      <c r="N25" s="258">
        <v>0</v>
      </c>
    </row>
    <row r="26" spans="1:14">
      <c r="A26" s="31"/>
      <c r="B26" s="15" t="s">
        <v>7</v>
      </c>
      <c r="C26" s="19"/>
      <c r="D26" s="22"/>
      <c r="E26" s="110">
        <v>11</v>
      </c>
      <c r="F26" s="258">
        <v>20</v>
      </c>
      <c r="G26" s="258">
        <v>0</v>
      </c>
      <c r="H26" s="258">
        <f t="shared" si="4"/>
        <v>20</v>
      </c>
      <c r="I26" s="258">
        <v>0</v>
      </c>
      <c r="J26" s="258">
        <f t="shared" si="1"/>
        <v>20</v>
      </c>
      <c r="K26" s="258">
        <v>0</v>
      </c>
      <c r="L26" s="339">
        <v>1</v>
      </c>
      <c r="M26" s="259">
        <f t="shared" si="5"/>
        <v>1</v>
      </c>
      <c r="N26" s="339">
        <v>1</v>
      </c>
    </row>
    <row r="27" spans="1:14">
      <c r="A27" s="31"/>
      <c r="B27" s="15" t="s">
        <v>8</v>
      </c>
      <c r="C27" s="15"/>
      <c r="D27" s="22" t="s">
        <v>26</v>
      </c>
      <c r="E27" s="110">
        <v>10</v>
      </c>
      <c r="F27" s="258">
        <v>31</v>
      </c>
      <c r="G27" s="258">
        <v>0</v>
      </c>
      <c r="H27" s="258">
        <f t="shared" si="4"/>
        <v>31</v>
      </c>
      <c r="I27" s="258">
        <v>0</v>
      </c>
      <c r="J27" s="258">
        <f t="shared" si="1"/>
        <v>31</v>
      </c>
      <c r="K27" s="339">
        <v>2</v>
      </c>
      <c r="L27" s="339">
        <v>1</v>
      </c>
      <c r="M27" s="259">
        <f t="shared" si="5"/>
        <v>3</v>
      </c>
      <c r="N27" s="339">
        <v>2</v>
      </c>
    </row>
    <row r="28" spans="1:14">
      <c r="A28" s="31"/>
      <c r="B28" s="15" t="s">
        <v>0</v>
      </c>
      <c r="C28" s="15"/>
      <c r="D28" s="22" t="s">
        <v>8</v>
      </c>
      <c r="E28" s="110">
        <v>9</v>
      </c>
      <c r="F28" s="258">
        <v>11</v>
      </c>
      <c r="G28" s="258">
        <v>0</v>
      </c>
      <c r="H28" s="258">
        <f t="shared" si="4"/>
        <v>11</v>
      </c>
      <c r="I28" s="258">
        <v>0</v>
      </c>
      <c r="J28" s="258">
        <f t="shared" si="1"/>
        <v>11</v>
      </c>
      <c r="K28" s="339">
        <v>2</v>
      </c>
      <c r="L28" s="339">
        <v>1</v>
      </c>
      <c r="M28" s="259">
        <f t="shared" si="5"/>
        <v>3</v>
      </c>
      <c r="N28" s="339">
        <v>1</v>
      </c>
    </row>
    <row r="29" spans="1:14">
      <c r="A29" s="31"/>
      <c r="B29" s="15" t="s">
        <v>2</v>
      </c>
      <c r="C29" s="15" t="s">
        <v>5</v>
      </c>
      <c r="D29" s="22" t="s">
        <v>27</v>
      </c>
      <c r="E29" s="110">
        <v>8</v>
      </c>
      <c r="F29" s="258">
        <v>12</v>
      </c>
      <c r="G29" s="258">
        <v>0</v>
      </c>
      <c r="H29" s="258">
        <f t="shared" si="4"/>
        <v>12</v>
      </c>
      <c r="I29" s="258">
        <v>0</v>
      </c>
      <c r="J29" s="258">
        <f t="shared" si="1"/>
        <v>12</v>
      </c>
      <c r="K29" s="258">
        <v>0</v>
      </c>
      <c r="L29" s="258">
        <v>0</v>
      </c>
      <c r="M29" s="258">
        <v>0</v>
      </c>
      <c r="N29" s="258">
        <v>0</v>
      </c>
    </row>
    <row r="30" spans="1:14">
      <c r="A30" s="31"/>
      <c r="B30" s="15" t="s">
        <v>4</v>
      </c>
      <c r="C30" s="15"/>
      <c r="D30" s="22" t="s">
        <v>4</v>
      </c>
      <c r="E30" s="110">
        <v>7</v>
      </c>
      <c r="F30" s="258">
        <v>1</v>
      </c>
      <c r="G30" s="258">
        <v>0</v>
      </c>
      <c r="H30" s="258">
        <f t="shared" si="4"/>
        <v>1</v>
      </c>
      <c r="I30" s="258">
        <v>0</v>
      </c>
      <c r="J30" s="258">
        <f t="shared" si="1"/>
        <v>1</v>
      </c>
      <c r="K30" s="258">
        <v>0</v>
      </c>
      <c r="L30" s="339">
        <v>2</v>
      </c>
      <c r="M30" s="259">
        <f t="shared" si="5"/>
        <v>2</v>
      </c>
      <c r="N30" s="339">
        <v>2</v>
      </c>
    </row>
    <row r="31" spans="1:14">
      <c r="A31" s="31"/>
      <c r="B31" s="15" t="s">
        <v>0</v>
      </c>
      <c r="C31" s="15"/>
      <c r="D31" s="22" t="s">
        <v>9</v>
      </c>
      <c r="E31" s="110">
        <v>6</v>
      </c>
      <c r="F31" s="258">
        <v>48</v>
      </c>
      <c r="G31" s="258">
        <v>0</v>
      </c>
      <c r="H31" s="258">
        <f t="shared" si="4"/>
        <v>48</v>
      </c>
      <c r="I31" s="258">
        <v>0</v>
      </c>
      <c r="J31" s="258">
        <f t="shared" si="1"/>
        <v>48</v>
      </c>
      <c r="K31" s="339">
        <v>1</v>
      </c>
      <c r="L31" s="339">
        <v>1</v>
      </c>
      <c r="M31" s="259">
        <f t="shared" si="5"/>
        <v>2</v>
      </c>
      <c r="N31" s="339">
        <v>2</v>
      </c>
    </row>
    <row r="32" spans="1:14">
      <c r="A32" s="31"/>
      <c r="B32" s="15" t="s">
        <v>9</v>
      </c>
      <c r="C32" s="9"/>
      <c r="D32" s="22"/>
      <c r="E32" s="110">
        <v>5</v>
      </c>
      <c r="F32" s="258">
        <v>22</v>
      </c>
      <c r="G32" s="258">
        <v>0</v>
      </c>
      <c r="H32" s="258">
        <f t="shared" si="4"/>
        <v>22</v>
      </c>
      <c r="I32" s="258">
        <v>0</v>
      </c>
      <c r="J32" s="258">
        <f t="shared" si="1"/>
        <v>22</v>
      </c>
      <c r="K32" s="258">
        <v>0</v>
      </c>
      <c r="L32" s="258">
        <v>0</v>
      </c>
      <c r="M32" s="259">
        <f t="shared" si="5"/>
        <v>0</v>
      </c>
      <c r="N32" s="258">
        <v>0</v>
      </c>
    </row>
    <row r="33" spans="1:14">
      <c r="A33" s="31"/>
      <c r="B33" s="15"/>
      <c r="C33" s="15"/>
      <c r="D33" s="22"/>
      <c r="E33" s="110">
        <v>4</v>
      </c>
      <c r="F33" s="258">
        <v>10</v>
      </c>
      <c r="G33" s="258">
        <v>0</v>
      </c>
      <c r="H33" s="258">
        <f t="shared" si="4"/>
        <v>10</v>
      </c>
      <c r="I33" s="258">
        <v>0</v>
      </c>
      <c r="J33" s="258">
        <f t="shared" si="1"/>
        <v>10</v>
      </c>
      <c r="K33" s="258">
        <v>0</v>
      </c>
      <c r="L33" s="258">
        <v>0</v>
      </c>
      <c r="M33" s="259">
        <f t="shared" si="5"/>
        <v>0</v>
      </c>
      <c r="N33" s="258">
        <v>0</v>
      </c>
    </row>
    <row r="34" spans="1:14">
      <c r="A34" s="31"/>
      <c r="B34" s="15"/>
      <c r="C34" s="15" t="s">
        <v>1</v>
      </c>
      <c r="D34" s="22"/>
      <c r="E34" s="110">
        <v>3</v>
      </c>
      <c r="F34" s="258">
        <v>0</v>
      </c>
      <c r="G34" s="258">
        <v>38</v>
      </c>
      <c r="H34" s="258">
        <f t="shared" si="4"/>
        <v>38</v>
      </c>
      <c r="I34" s="258">
        <v>0</v>
      </c>
      <c r="J34" s="258">
        <f t="shared" si="1"/>
        <v>38</v>
      </c>
      <c r="K34" s="258">
        <v>0</v>
      </c>
      <c r="L34" s="258">
        <v>0</v>
      </c>
      <c r="M34" s="259">
        <f t="shared" si="5"/>
        <v>0</v>
      </c>
      <c r="N34" s="258">
        <v>0</v>
      </c>
    </row>
    <row r="35" spans="1:14">
      <c r="A35" s="31"/>
      <c r="B35" s="15"/>
      <c r="C35" s="15"/>
      <c r="D35" s="22"/>
      <c r="E35" s="110">
        <v>2</v>
      </c>
      <c r="F35" s="258">
        <v>0</v>
      </c>
      <c r="G35" s="258">
        <v>10</v>
      </c>
      <c r="H35" s="258">
        <f t="shared" si="4"/>
        <v>10</v>
      </c>
      <c r="I35" s="258">
        <v>0</v>
      </c>
      <c r="J35" s="258">
        <f t="shared" si="1"/>
        <v>10</v>
      </c>
      <c r="K35" s="258">
        <v>0</v>
      </c>
      <c r="L35" s="339">
        <v>2</v>
      </c>
      <c r="M35" s="259">
        <f t="shared" si="5"/>
        <v>2</v>
      </c>
      <c r="N35" s="339">
        <v>2</v>
      </c>
    </row>
    <row r="36" spans="1:14">
      <c r="A36" s="31"/>
      <c r="B36" s="19"/>
      <c r="C36" s="19"/>
      <c r="D36" s="22"/>
      <c r="E36" s="9">
        <v>1</v>
      </c>
      <c r="F36" s="258">
        <v>0</v>
      </c>
      <c r="G36" s="258">
        <v>0</v>
      </c>
      <c r="H36" s="263">
        <f t="shared" si="4"/>
        <v>0</v>
      </c>
      <c r="I36" s="392">
        <v>14</v>
      </c>
      <c r="J36" s="263">
        <f t="shared" si="1"/>
        <v>14</v>
      </c>
      <c r="K36" s="258">
        <v>0</v>
      </c>
      <c r="L36" s="339">
        <v>1</v>
      </c>
      <c r="M36" s="259">
        <f t="shared" si="5"/>
        <v>1</v>
      </c>
      <c r="N36" s="340">
        <v>1</v>
      </c>
    </row>
    <row r="37" spans="1:14" ht="12.75" customHeight="1">
      <c r="A37" s="31"/>
      <c r="B37" s="434" t="s">
        <v>19</v>
      </c>
      <c r="C37" s="435"/>
      <c r="D37" s="435"/>
      <c r="E37" s="435"/>
      <c r="F37" s="262">
        <f t="shared" ref="F37:N37" si="6">SUM(F24:F36)</f>
        <v>500</v>
      </c>
      <c r="G37" s="262">
        <f t="shared" si="6"/>
        <v>48</v>
      </c>
      <c r="H37" s="258">
        <f t="shared" si="6"/>
        <v>548</v>
      </c>
      <c r="I37" s="258">
        <f t="shared" si="6"/>
        <v>14</v>
      </c>
      <c r="J37" s="258">
        <f t="shared" si="6"/>
        <v>562</v>
      </c>
      <c r="K37" s="342">
        <f t="shared" si="6"/>
        <v>83</v>
      </c>
      <c r="L37" s="258">
        <f t="shared" si="6"/>
        <v>31</v>
      </c>
      <c r="M37" s="261">
        <f t="shared" si="6"/>
        <v>114</v>
      </c>
      <c r="N37" s="258">
        <f t="shared" si="6"/>
        <v>48</v>
      </c>
    </row>
    <row r="38" spans="1:14">
      <c r="A38" s="31"/>
      <c r="B38" s="9"/>
      <c r="C38" s="9"/>
      <c r="D38" s="23"/>
      <c r="E38" s="110">
        <v>13</v>
      </c>
      <c r="F38" s="258">
        <v>2</v>
      </c>
      <c r="G38" s="258">
        <v>0</v>
      </c>
      <c r="H38" s="264">
        <f t="shared" si="4"/>
        <v>2</v>
      </c>
      <c r="I38" s="258">
        <v>0</v>
      </c>
      <c r="J38" s="264">
        <f t="shared" si="1"/>
        <v>2</v>
      </c>
      <c r="K38" s="258">
        <v>0</v>
      </c>
      <c r="L38" s="339">
        <v>1</v>
      </c>
      <c r="M38" s="259">
        <f>K38+L38</f>
        <v>1</v>
      </c>
      <c r="N38" s="341">
        <v>1</v>
      </c>
    </row>
    <row r="39" spans="1:14">
      <c r="A39" s="31"/>
      <c r="B39" s="15" t="s">
        <v>1</v>
      </c>
      <c r="C39" s="15" t="s">
        <v>0</v>
      </c>
      <c r="D39" s="22" t="s">
        <v>21</v>
      </c>
      <c r="E39" s="110">
        <v>12</v>
      </c>
      <c r="F39" s="258">
        <v>0</v>
      </c>
      <c r="G39" s="258">
        <v>0</v>
      </c>
      <c r="H39" s="258">
        <f t="shared" si="4"/>
        <v>0</v>
      </c>
      <c r="I39" s="258">
        <v>0</v>
      </c>
      <c r="J39" s="258">
        <f t="shared" si="1"/>
        <v>0</v>
      </c>
      <c r="K39" s="258">
        <v>0</v>
      </c>
      <c r="L39" s="258">
        <v>0</v>
      </c>
      <c r="M39" s="259">
        <f t="shared" ref="M39:M50" si="7">K39+L39</f>
        <v>0</v>
      </c>
      <c r="N39" s="258">
        <v>0</v>
      </c>
    </row>
    <row r="40" spans="1:14">
      <c r="A40" s="31"/>
      <c r="B40" s="15" t="s">
        <v>10</v>
      </c>
      <c r="C40" s="15"/>
      <c r="D40" s="22" t="s">
        <v>10</v>
      </c>
      <c r="E40" s="110">
        <v>11</v>
      </c>
      <c r="F40" s="258">
        <v>0</v>
      </c>
      <c r="G40" s="258">
        <v>0</v>
      </c>
      <c r="H40" s="258">
        <f t="shared" si="4"/>
        <v>0</v>
      </c>
      <c r="I40" s="258">
        <v>0</v>
      </c>
      <c r="J40" s="258">
        <f t="shared" si="1"/>
        <v>0</v>
      </c>
      <c r="K40" s="258">
        <v>0</v>
      </c>
      <c r="L40" s="258">
        <v>0</v>
      </c>
      <c r="M40" s="259">
        <f t="shared" si="7"/>
        <v>0</v>
      </c>
      <c r="N40" s="258">
        <v>0</v>
      </c>
    </row>
    <row r="41" spans="1:14">
      <c r="A41" s="31"/>
      <c r="B41" s="15" t="s">
        <v>11</v>
      </c>
      <c r="C41" s="9"/>
      <c r="D41" s="22" t="s">
        <v>2</v>
      </c>
      <c r="E41" s="110">
        <v>10</v>
      </c>
      <c r="F41" s="258">
        <v>0</v>
      </c>
      <c r="G41" s="258">
        <v>0</v>
      </c>
      <c r="H41" s="258">
        <f t="shared" si="4"/>
        <v>0</v>
      </c>
      <c r="I41" s="258">
        <v>0</v>
      </c>
      <c r="J41" s="258">
        <f t="shared" si="1"/>
        <v>0</v>
      </c>
      <c r="K41" s="258">
        <v>0</v>
      </c>
      <c r="L41" s="258">
        <v>0</v>
      </c>
      <c r="M41" s="259">
        <f t="shared" si="7"/>
        <v>0</v>
      </c>
      <c r="N41" s="258">
        <v>0</v>
      </c>
    </row>
    <row r="42" spans="1:14">
      <c r="A42" s="31"/>
      <c r="B42" s="15" t="s">
        <v>4</v>
      </c>
      <c r="C42" s="15"/>
      <c r="D42" s="22" t="s">
        <v>27</v>
      </c>
      <c r="E42" s="110">
        <v>9</v>
      </c>
      <c r="F42" s="258">
        <v>0</v>
      </c>
      <c r="G42" s="258">
        <v>0</v>
      </c>
      <c r="H42" s="258">
        <f t="shared" si="4"/>
        <v>0</v>
      </c>
      <c r="I42" s="258">
        <v>0</v>
      </c>
      <c r="J42" s="258">
        <f t="shared" si="1"/>
        <v>0</v>
      </c>
      <c r="K42" s="258">
        <v>0</v>
      </c>
      <c r="L42" s="258">
        <v>0</v>
      </c>
      <c r="M42" s="259">
        <f t="shared" si="7"/>
        <v>0</v>
      </c>
      <c r="N42" s="258">
        <v>0</v>
      </c>
    </row>
    <row r="43" spans="1:14">
      <c r="A43" s="31"/>
      <c r="B43" s="15" t="s">
        <v>3</v>
      </c>
      <c r="C43" s="15" t="s">
        <v>5</v>
      </c>
      <c r="D43" s="22" t="s">
        <v>1</v>
      </c>
      <c r="E43" s="110">
        <v>8</v>
      </c>
      <c r="F43" s="258">
        <v>0</v>
      </c>
      <c r="G43" s="258">
        <v>0</v>
      </c>
      <c r="H43" s="258">
        <f t="shared" si="4"/>
        <v>0</v>
      </c>
      <c r="I43" s="258">
        <v>0</v>
      </c>
      <c r="J43" s="258">
        <f t="shared" si="1"/>
        <v>0</v>
      </c>
      <c r="K43" s="258">
        <v>0</v>
      </c>
      <c r="L43" s="258">
        <v>0</v>
      </c>
      <c r="M43" s="259">
        <f t="shared" si="7"/>
        <v>0</v>
      </c>
      <c r="N43" s="258">
        <v>0</v>
      </c>
    </row>
    <row r="44" spans="1:14">
      <c r="A44" s="31"/>
      <c r="B44" s="15" t="s">
        <v>4</v>
      </c>
      <c r="C44" s="15"/>
      <c r="D44" s="22" t="s">
        <v>26</v>
      </c>
      <c r="E44" s="110">
        <v>7</v>
      </c>
      <c r="F44" s="258">
        <v>0</v>
      </c>
      <c r="G44" s="258">
        <v>0</v>
      </c>
      <c r="H44" s="258">
        <f t="shared" si="4"/>
        <v>0</v>
      </c>
      <c r="I44" s="258">
        <v>0</v>
      </c>
      <c r="J44" s="258">
        <f t="shared" si="1"/>
        <v>0</v>
      </c>
      <c r="K44" s="258">
        <v>0</v>
      </c>
      <c r="L44" s="258">
        <v>0</v>
      </c>
      <c r="M44" s="259">
        <f t="shared" si="7"/>
        <v>0</v>
      </c>
      <c r="N44" s="258">
        <v>0</v>
      </c>
    </row>
    <row r="45" spans="1:14">
      <c r="A45" s="31"/>
      <c r="B45" s="15" t="s">
        <v>1</v>
      </c>
      <c r="C45" s="15"/>
      <c r="D45" s="22" t="s">
        <v>22</v>
      </c>
      <c r="E45" s="110">
        <v>6</v>
      </c>
      <c r="F45" s="258">
        <v>0</v>
      </c>
      <c r="G45" s="258">
        <v>0</v>
      </c>
      <c r="H45" s="258">
        <f t="shared" si="4"/>
        <v>0</v>
      </c>
      <c r="I45" s="258">
        <v>0</v>
      </c>
      <c r="J45" s="258">
        <f t="shared" si="1"/>
        <v>0</v>
      </c>
      <c r="K45" s="258">
        <v>0</v>
      </c>
      <c r="L45" s="258">
        <v>0</v>
      </c>
      <c r="M45" s="259">
        <f t="shared" si="7"/>
        <v>0</v>
      </c>
      <c r="N45" s="258">
        <v>0</v>
      </c>
    </row>
    <row r="46" spans="1:14">
      <c r="A46" s="31"/>
      <c r="B46" s="15" t="s">
        <v>12</v>
      </c>
      <c r="C46" s="9"/>
      <c r="D46" s="22" t="s">
        <v>2</v>
      </c>
      <c r="E46" s="110">
        <v>5</v>
      </c>
      <c r="F46" s="258">
        <v>0</v>
      </c>
      <c r="G46" s="258">
        <v>0</v>
      </c>
      <c r="H46" s="258">
        <f t="shared" si="4"/>
        <v>0</v>
      </c>
      <c r="I46" s="258">
        <v>0</v>
      </c>
      <c r="J46" s="258">
        <f t="shared" si="1"/>
        <v>0</v>
      </c>
      <c r="K46" s="258">
        <v>0</v>
      </c>
      <c r="L46" s="258">
        <v>0</v>
      </c>
      <c r="M46" s="259">
        <f t="shared" si="7"/>
        <v>0</v>
      </c>
      <c r="N46" s="258">
        <v>0</v>
      </c>
    </row>
    <row r="47" spans="1:14">
      <c r="A47" s="31"/>
      <c r="B47" s="15"/>
      <c r="C47" s="15"/>
      <c r="D47" s="22" t="s">
        <v>7</v>
      </c>
      <c r="E47" s="110">
        <v>4</v>
      </c>
      <c r="F47" s="258">
        <v>0</v>
      </c>
      <c r="G47" s="258">
        <v>0</v>
      </c>
      <c r="H47" s="258">
        <f t="shared" si="4"/>
        <v>0</v>
      </c>
      <c r="I47" s="258">
        <v>0</v>
      </c>
      <c r="J47" s="258">
        <f t="shared" si="1"/>
        <v>0</v>
      </c>
      <c r="K47" s="258">
        <v>0</v>
      </c>
      <c r="L47" s="258">
        <v>0</v>
      </c>
      <c r="M47" s="259">
        <f t="shared" si="7"/>
        <v>0</v>
      </c>
      <c r="N47" s="258">
        <v>0</v>
      </c>
    </row>
    <row r="48" spans="1:14">
      <c r="A48" s="31"/>
      <c r="B48" s="15"/>
      <c r="C48" s="15" t="s">
        <v>1</v>
      </c>
      <c r="D48" s="22" t="s">
        <v>1</v>
      </c>
      <c r="E48" s="110">
        <v>3</v>
      </c>
      <c r="F48" s="258">
        <v>0</v>
      </c>
      <c r="G48" s="258">
        <v>0</v>
      </c>
      <c r="H48" s="258">
        <f t="shared" si="4"/>
        <v>0</v>
      </c>
      <c r="I48" s="258">
        <v>0</v>
      </c>
      <c r="J48" s="258">
        <f t="shared" si="1"/>
        <v>0</v>
      </c>
      <c r="K48" s="258">
        <v>0</v>
      </c>
      <c r="L48" s="258">
        <v>0</v>
      </c>
      <c r="M48" s="259">
        <f t="shared" si="7"/>
        <v>0</v>
      </c>
      <c r="N48" s="258">
        <v>0</v>
      </c>
    </row>
    <row r="49" spans="1:14">
      <c r="A49" s="31"/>
      <c r="B49" s="15"/>
      <c r="C49" s="15"/>
      <c r="D49" s="22" t="s">
        <v>3</v>
      </c>
      <c r="E49" s="110">
        <v>2</v>
      </c>
      <c r="F49" s="258">
        <v>0</v>
      </c>
      <c r="G49" s="258">
        <v>0</v>
      </c>
      <c r="H49" s="258">
        <f t="shared" si="4"/>
        <v>0</v>
      </c>
      <c r="I49" s="258">
        <v>0</v>
      </c>
      <c r="J49" s="258">
        <f t="shared" si="1"/>
        <v>0</v>
      </c>
      <c r="K49" s="258">
        <v>0</v>
      </c>
      <c r="L49" s="258">
        <v>0</v>
      </c>
      <c r="M49" s="259">
        <f t="shared" si="7"/>
        <v>0</v>
      </c>
      <c r="N49" s="258">
        <v>0</v>
      </c>
    </row>
    <row r="50" spans="1:14">
      <c r="A50" s="31"/>
      <c r="B50" s="19"/>
      <c r="C50" s="22"/>
      <c r="D50" s="19"/>
      <c r="E50" s="9">
        <v>1</v>
      </c>
      <c r="F50" s="258">
        <v>0</v>
      </c>
      <c r="G50" s="258">
        <v>0</v>
      </c>
      <c r="H50" s="263">
        <f t="shared" si="4"/>
        <v>0</v>
      </c>
      <c r="I50" s="263">
        <v>4</v>
      </c>
      <c r="J50" s="263">
        <f t="shared" si="1"/>
        <v>4</v>
      </c>
      <c r="K50" s="258">
        <v>0</v>
      </c>
      <c r="L50" s="258">
        <v>0</v>
      </c>
      <c r="M50" s="266">
        <f t="shared" si="7"/>
        <v>0</v>
      </c>
      <c r="N50" s="258">
        <v>0</v>
      </c>
    </row>
    <row r="51" spans="1:14" ht="12.75" customHeight="1">
      <c r="B51" s="440" t="s">
        <v>20</v>
      </c>
      <c r="C51" s="440"/>
      <c r="D51" s="440"/>
      <c r="E51" s="440"/>
      <c r="F51" s="258">
        <f t="shared" ref="F51:N51" si="8">SUM(F38:F50)</f>
        <v>2</v>
      </c>
      <c r="G51" s="258">
        <f t="shared" si="8"/>
        <v>0</v>
      </c>
      <c r="H51" s="258">
        <f t="shared" si="8"/>
        <v>2</v>
      </c>
      <c r="I51" s="258">
        <f t="shared" si="8"/>
        <v>4</v>
      </c>
      <c r="J51" s="258">
        <f t="shared" si="8"/>
        <v>6</v>
      </c>
      <c r="K51" s="258">
        <f t="shared" si="8"/>
        <v>0</v>
      </c>
      <c r="L51" s="258">
        <f t="shared" si="8"/>
        <v>1</v>
      </c>
      <c r="M51" s="258">
        <f t="shared" si="8"/>
        <v>1</v>
      </c>
      <c r="N51" s="258">
        <f t="shared" si="8"/>
        <v>1</v>
      </c>
    </row>
    <row r="52" spans="1:14">
      <c r="B52" s="434" t="s">
        <v>37</v>
      </c>
      <c r="C52" s="435"/>
      <c r="D52" s="435"/>
      <c r="E52" s="436"/>
      <c r="F52" s="258"/>
      <c r="G52" s="258"/>
      <c r="H52" s="258"/>
      <c r="I52" s="258"/>
      <c r="J52" s="258"/>
      <c r="K52" s="258"/>
      <c r="L52" s="258"/>
      <c r="M52" s="258">
        <f>SUM(K52:L52)</f>
        <v>0</v>
      </c>
      <c r="N52" s="258"/>
    </row>
    <row r="53" spans="1:14" ht="12.75" customHeight="1">
      <c r="B53" s="439" t="s">
        <v>40</v>
      </c>
      <c r="C53" s="439"/>
      <c r="D53" s="439"/>
      <c r="E53" s="439"/>
      <c r="F53" s="267">
        <f t="shared" ref="F53:J53" si="9">+F23+F37+F51+F52</f>
        <v>793</v>
      </c>
      <c r="G53" s="267">
        <f t="shared" si="9"/>
        <v>98</v>
      </c>
      <c r="H53" s="267">
        <f t="shared" si="9"/>
        <v>891</v>
      </c>
      <c r="I53" s="267">
        <f t="shared" si="9"/>
        <v>30</v>
      </c>
      <c r="J53" s="267">
        <f t="shared" si="9"/>
        <v>921</v>
      </c>
      <c r="K53" s="267">
        <f>+K23+K37+K51+K52</f>
        <v>219</v>
      </c>
      <c r="L53" s="267">
        <f t="shared" ref="L53:N53" si="10">+L23+L37+L51+L52</f>
        <v>55</v>
      </c>
      <c r="M53" s="267">
        <f t="shared" si="10"/>
        <v>274</v>
      </c>
      <c r="N53" s="267">
        <f t="shared" si="10"/>
        <v>80</v>
      </c>
    </row>
    <row r="54" spans="1:14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>
      <c r="B55" s="54" t="s">
        <v>38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23 H37:N37 H24:H36 J24:N24 J32:J36 L35:N36 M32:M34 J31:N31 J29 J27:N28 J25:K25 M25 J26 L26:N26 J30 L30:N30 H51:N51 J39 H38 J38 H40:H49 J40:J49 H50:J50 M50 M39 L38:N38 M40:M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2016-03-29T16:18:47Z</cp:lastPrinted>
  <dcterms:created xsi:type="dcterms:W3CDTF">2010-01-11T15:46:31Z</dcterms:created>
  <dcterms:modified xsi:type="dcterms:W3CDTF">2016-05-02T20:38:54Z</dcterms:modified>
</cp:coreProperties>
</file>