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360" windowWidth="37740" windowHeight="9045" tabRatio="911" firstSheet="1" activeTab="19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4525"/>
</workbook>
</file>

<file path=xl/calcChain.xml><?xml version="1.0" encoding="utf-8"?>
<calcChain xmlns="http://schemas.openxmlformats.org/spreadsheetml/2006/main">
  <c r="K25" i="56" l="1"/>
  <c r="J25" i="56"/>
  <c r="F25" i="56"/>
  <c r="K24" i="56"/>
  <c r="I24" i="56"/>
  <c r="I25" i="56" s="1"/>
  <c r="H24" i="56"/>
  <c r="H25" i="56" s="1"/>
  <c r="G24" i="56"/>
  <c r="G25" i="56" s="1"/>
  <c r="F24" i="56"/>
  <c r="E24" i="56"/>
  <c r="E25" i="56" s="1"/>
  <c r="D24" i="56"/>
  <c r="D25" i="56" s="1"/>
  <c r="C24" i="56"/>
  <c r="C25" i="56" s="1"/>
  <c r="L23" i="56"/>
  <c r="L22" i="56"/>
  <c r="L21" i="56"/>
  <c r="L20" i="56"/>
  <c r="L19" i="56"/>
  <c r="L18" i="56"/>
  <c r="K16" i="56"/>
  <c r="J16" i="56"/>
  <c r="I16" i="56"/>
  <c r="H16" i="56"/>
  <c r="G16" i="56"/>
  <c r="F16" i="56"/>
  <c r="E16" i="56"/>
  <c r="D16" i="56"/>
  <c r="C16" i="56"/>
  <c r="L15" i="56"/>
  <c r="L14" i="56"/>
  <c r="L13" i="56"/>
  <c r="L12" i="56"/>
  <c r="L16" i="56" s="1"/>
  <c r="K25" i="55"/>
  <c r="J25" i="55"/>
  <c r="G25" i="55"/>
  <c r="C25" i="55"/>
  <c r="K24" i="55"/>
  <c r="I24" i="55"/>
  <c r="I25" i="55" s="1"/>
  <c r="H24" i="55"/>
  <c r="H25" i="55" s="1"/>
  <c r="G24" i="55"/>
  <c r="F24" i="55"/>
  <c r="F25" i="55" s="1"/>
  <c r="E24" i="55"/>
  <c r="E25" i="55" s="1"/>
  <c r="D24" i="55"/>
  <c r="D25" i="55" s="1"/>
  <c r="C24" i="55"/>
  <c r="L24" i="55" s="1"/>
  <c r="L25" i="55" s="1"/>
  <c r="L23" i="55"/>
  <c r="L22" i="55"/>
  <c r="L21" i="55"/>
  <c r="L20" i="55"/>
  <c r="L19" i="55"/>
  <c r="L18" i="55"/>
  <c r="K16" i="55"/>
  <c r="J16" i="55"/>
  <c r="I16" i="55"/>
  <c r="H16" i="55"/>
  <c r="G16" i="55"/>
  <c r="F16" i="55"/>
  <c r="E16" i="55"/>
  <c r="D16" i="55"/>
  <c r="C16" i="55"/>
  <c r="L15" i="55"/>
  <c r="L14" i="55"/>
  <c r="L13" i="55"/>
  <c r="L12" i="55"/>
  <c r="L16" i="55" s="1"/>
  <c r="L24" i="56" l="1"/>
  <c r="L25" i="56" s="1"/>
  <c r="K23" i="54"/>
  <c r="I23" i="54"/>
  <c r="I24" i="54" s="1"/>
  <c r="H23" i="54"/>
  <c r="G23" i="54"/>
  <c r="F23" i="54"/>
  <c r="F24" i="54" s="1"/>
  <c r="E23" i="54"/>
  <c r="E24" i="54" s="1"/>
  <c r="D23" i="54"/>
  <c r="C23" i="54"/>
  <c r="L22" i="54"/>
  <c r="L21" i="54"/>
  <c r="L20" i="54"/>
  <c r="L19" i="54"/>
  <c r="L18" i="54"/>
  <c r="L17" i="54"/>
  <c r="K15" i="54"/>
  <c r="J15" i="54"/>
  <c r="J24" i="54" s="1"/>
  <c r="I15" i="54"/>
  <c r="H15" i="54"/>
  <c r="G15" i="54"/>
  <c r="F15" i="54"/>
  <c r="E15" i="54"/>
  <c r="D15" i="54"/>
  <c r="C15" i="54"/>
  <c r="L14" i="54"/>
  <c r="L13" i="54"/>
  <c r="L12" i="54"/>
  <c r="L11" i="54"/>
  <c r="L15" i="54" l="1"/>
  <c r="C24" i="54"/>
  <c r="G24" i="54"/>
  <c r="K24" i="54"/>
  <c r="D24" i="54"/>
  <c r="H24" i="54"/>
  <c r="L23" i="54"/>
  <c r="L24" i="54" s="1"/>
  <c r="K25" i="52"/>
  <c r="J25" i="52"/>
  <c r="I24" i="52"/>
  <c r="I25" i="52" s="1"/>
  <c r="H24" i="52"/>
  <c r="H25" i="52" s="1"/>
  <c r="G24" i="52"/>
  <c r="G25" i="52" s="1"/>
  <c r="F24" i="52"/>
  <c r="F25" i="52" s="1"/>
  <c r="E24" i="52"/>
  <c r="E25" i="52" s="1"/>
  <c r="D24" i="52"/>
  <c r="D25" i="52" s="1"/>
  <c r="C24" i="52"/>
  <c r="C25" i="52" s="1"/>
  <c r="L23" i="52"/>
  <c r="L22" i="52"/>
  <c r="L21" i="52"/>
  <c r="L20" i="52"/>
  <c r="L19" i="52"/>
  <c r="L18" i="52"/>
  <c r="L25" i="52" l="1"/>
  <c r="L24" i="52"/>
  <c r="K25" i="51"/>
  <c r="J25" i="51"/>
  <c r="F25" i="51"/>
  <c r="K24" i="51"/>
  <c r="I24" i="51"/>
  <c r="I25" i="51" s="1"/>
  <c r="H24" i="51"/>
  <c r="H25" i="51" s="1"/>
  <c r="G24" i="51"/>
  <c r="G25" i="51" s="1"/>
  <c r="F24" i="51"/>
  <c r="E24" i="51"/>
  <c r="E25" i="51" s="1"/>
  <c r="D24" i="51"/>
  <c r="D25" i="51" s="1"/>
  <c r="C24" i="51"/>
  <c r="C25" i="51" s="1"/>
  <c r="L23" i="51"/>
  <c r="L22" i="51"/>
  <c r="L21" i="51"/>
  <c r="L20" i="51"/>
  <c r="L19" i="51"/>
  <c r="L18" i="51"/>
  <c r="K16" i="51"/>
  <c r="J16" i="51"/>
  <c r="I16" i="51"/>
  <c r="H16" i="51"/>
  <c r="G16" i="51"/>
  <c r="F16" i="51"/>
  <c r="E16" i="51"/>
  <c r="D16" i="51"/>
  <c r="C16" i="51"/>
  <c r="L15" i="51"/>
  <c r="L14" i="51"/>
  <c r="L13" i="51"/>
  <c r="L12" i="51"/>
  <c r="L16" i="51" s="1"/>
  <c r="K25" i="49"/>
  <c r="J25" i="49"/>
  <c r="F25" i="49"/>
  <c r="K24" i="49"/>
  <c r="I24" i="49"/>
  <c r="I25" i="49" s="1"/>
  <c r="H24" i="49"/>
  <c r="H25" i="49" s="1"/>
  <c r="G24" i="49"/>
  <c r="G25" i="49" s="1"/>
  <c r="F24" i="49"/>
  <c r="E24" i="49"/>
  <c r="E25" i="49" s="1"/>
  <c r="D24" i="49"/>
  <c r="D25" i="49" s="1"/>
  <c r="C24" i="49"/>
  <c r="C25" i="49" s="1"/>
  <c r="L23" i="49"/>
  <c r="L22" i="49"/>
  <c r="L21" i="49"/>
  <c r="L20" i="49"/>
  <c r="L19" i="49"/>
  <c r="L18" i="49"/>
  <c r="K16" i="49"/>
  <c r="J16" i="49"/>
  <c r="I16" i="49"/>
  <c r="H16" i="49"/>
  <c r="G16" i="49"/>
  <c r="F16" i="49"/>
  <c r="E16" i="49"/>
  <c r="D16" i="49"/>
  <c r="C16" i="49"/>
  <c r="L15" i="49"/>
  <c r="L14" i="49"/>
  <c r="L13" i="49"/>
  <c r="L12" i="49"/>
  <c r="L16" i="49" s="1"/>
  <c r="L24" i="51" l="1"/>
  <c r="L25" i="51" s="1"/>
  <c r="L24" i="49"/>
  <c r="L25" i="49" s="1"/>
  <c r="K25" i="48"/>
  <c r="J25" i="48"/>
  <c r="F25" i="48"/>
  <c r="K24" i="48"/>
  <c r="I24" i="48"/>
  <c r="I25" i="48" s="1"/>
  <c r="H24" i="48"/>
  <c r="H25" i="48" s="1"/>
  <c r="G24" i="48"/>
  <c r="G25" i="48" s="1"/>
  <c r="F24" i="48"/>
  <c r="E24" i="48"/>
  <c r="E25" i="48" s="1"/>
  <c r="D24" i="48"/>
  <c r="D25" i="48" s="1"/>
  <c r="C24" i="48"/>
  <c r="C25" i="48" s="1"/>
  <c r="L23" i="48"/>
  <c r="L22" i="48"/>
  <c r="L21" i="48"/>
  <c r="L20" i="48"/>
  <c r="L19" i="48"/>
  <c r="L18" i="48"/>
  <c r="K16" i="48"/>
  <c r="J16" i="48"/>
  <c r="I16" i="48"/>
  <c r="H16" i="48"/>
  <c r="G16" i="48"/>
  <c r="F16" i="48"/>
  <c r="E16" i="48"/>
  <c r="D16" i="48"/>
  <c r="C16" i="48"/>
  <c r="L15" i="48"/>
  <c r="L14" i="48"/>
  <c r="L13" i="48"/>
  <c r="L12" i="48"/>
  <c r="L16" i="48" s="1"/>
  <c r="J25" i="47"/>
  <c r="F25" i="47"/>
  <c r="I24" i="47"/>
  <c r="I25" i="47" s="1"/>
  <c r="H24" i="47"/>
  <c r="H25" i="47" s="1"/>
  <c r="G24" i="47"/>
  <c r="G25" i="47" s="1"/>
  <c r="F24" i="47"/>
  <c r="E24" i="47"/>
  <c r="E25" i="47" s="1"/>
  <c r="D24" i="47"/>
  <c r="D25" i="47" s="1"/>
  <c r="C24" i="47"/>
  <c r="C25" i="47" s="1"/>
  <c r="L23" i="47"/>
  <c r="K22" i="47"/>
  <c r="L22" i="47" s="1"/>
  <c r="L21" i="47"/>
  <c r="L20" i="47"/>
  <c r="K19" i="47"/>
  <c r="K24" i="47" s="1"/>
  <c r="K25" i="47" s="1"/>
  <c r="K16" i="47"/>
  <c r="J16" i="47"/>
  <c r="I16" i="47"/>
  <c r="H16" i="47"/>
  <c r="G16" i="47"/>
  <c r="F16" i="47"/>
  <c r="E16" i="47"/>
  <c r="D16" i="47"/>
  <c r="C16" i="47"/>
  <c r="L15" i="47"/>
  <c r="L14" i="47"/>
  <c r="L13" i="47"/>
  <c r="L12" i="47"/>
  <c r="L16" i="47" s="1"/>
  <c r="K25" i="46"/>
  <c r="J25" i="46"/>
  <c r="G25" i="46"/>
  <c r="F25" i="46"/>
  <c r="C25" i="46"/>
  <c r="K24" i="46"/>
  <c r="J24" i="46"/>
  <c r="I24" i="46"/>
  <c r="I25" i="46" s="1"/>
  <c r="H24" i="46"/>
  <c r="H25" i="46" s="1"/>
  <c r="G24" i="46"/>
  <c r="F24" i="46"/>
  <c r="E24" i="46"/>
  <c r="E25" i="46" s="1"/>
  <c r="D24" i="46"/>
  <c r="D25" i="46" s="1"/>
  <c r="C24" i="46"/>
  <c r="L23" i="46"/>
  <c r="L22" i="46"/>
  <c r="L21" i="46"/>
  <c r="L24" i="46" s="1"/>
  <c r="L25" i="46" s="1"/>
  <c r="L20" i="46"/>
  <c r="L19" i="46"/>
  <c r="L18" i="46"/>
  <c r="K16" i="46"/>
  <c r="J16" i="46"/>
  <c r="E16" i="46"/>
  <c r="D16" i="46"/>
  <c r="C16" i="46"/>
  <c r="L16" i="46" s="1"/>
  <c r="L15" i="46"/>
  <c r="L14" i="46"/>
  <c r="L13" i="46"/>
  <c r="L12" i="46"/>
  <c r="K25" i="45"/>
  <c r="J25" i="45"/>
  <c r="F25" i="45"/>
  <c r="K24" i="45"/>
  <c r="I24" i="45"/>
  <c r="I25" i="45" s="1"/>
  <c r="H24" i="45"/>
  <c r="H25" i="45" s="1"/>
  <c r="G24" i="45"/>
  <c r="G25" i="45" s="1"/>
  <c r="F24" i="45"/>
  <c r="E24" i="45"/>
  <c r="E25" i="45" s="1"/>
  <c r="D24" i="45"/>
  <c r="D25" i="45" s="1"/>
  <c r="C24" i="45"/>
  <c r="C25" i="45" s="1"/>
  <c r="L23" i="45"/>
  <c r="L22" i="45"/>
  <c r="L21" i="45"/>
  <c r="L20" i="45"/>
  <c r="L19" i="45"/>
  <c r="L18" i="45"/>
  <c r="K25" i="43"/>
  <c r="J25" i="43"/>
  <c r="F25" i="43"/>
  <c r="K24" i="43"/>
  <c r="I24" i="43"/>
  <c r="I25" i="43" s="1"/>
  <c r="H24" i="43"/>
  <c r="H25" i="43" s="1"/>
  <c r="G24" i="43"/>
  <c r="G25" i="43" s="1"/>
  <c r="F24" i="43"/>
  <c r="E24" i="43"/>
  <c r="E25" i="43" s="1"/>
  <c r="D24" i="43"/>
  <c r="D25" i="43" s="1"/>
  <c r="C24" i="43"/>
  <c r="C25" i="43" s="1"/>
  <c r="L23" i="43"/>
  <c r="L22" i="43"/>
  <c r="L21" i="43"/>
  <c r="L20" i="43"/>
  <c r="L19" i="43"/>
  <c r="L18" i="43"/>
  <c r="K16" i="43"/>
  <c r="J16" i="43"/>
  <c r="I16" i="43"/>
  <c r="H16" i="43"/>
  <c r="G16" i="43"/>
  <c r="F16" i="43"/>
  <c r="E16" i="43"/>
  <c r="D16" i="43"/>
  <c r="C16" i="43"/>
  <c r="L15" i="43"/>
  <c r="L14" i="43"/>
  <c r="L13" i="43"/>
  <c r="L12" i="43"/>
  <c r="L16" i="43" s="1"/>
  <c r="K25" i="42"/>
  <c r="J25" i="42"/>
  <c r="F25" i="42"/>
  <c r="K24" i="42"/>
  <c r="I24" i="42"/>
  <c r="I25" i="42" s="1"/>
  <c r="H24" i="42"/>
  <c r="H25" i="42" s="1"/>
  <c r="G24" i="42"/>
  <c r="G25" i="42" s="1"/>
  <c r="F24" i="42"/>
  <c r="E24" i="42"/>
  <c r="E25" i="42" s="1"/>
  <c r="D24" i="42"/>
  <c r="D25" i="42" s="1"/>
  <c r="C24" i="42"/>
  <c r="C25" i="42" s="1"/>
  <c r="L23" i="42"/>
  <c r="L22" i="42"/>
  <c r="L21" i="42"/>
  <c r="L20" i="42"/>
  <c r="L19" i="42"/>
  <c r="L18" i="42"/>
  <c r="K16" i="42"/>
  <c r="J16" i="42"/>
  <c r="I16" i="42"/>
  <c r="H16" i="42"/>
  <c r="G16" i="42"/>
  <c r="F16" i="42"/>
  <c r="E16" i="42"/>
  <c r="D16" i="42"/>
  <c r="C16" i="42"/>
  <c r="L15" i="42"/>
  <c r="L14" i="42"/>
  <c r="L13" i="42"/>
  <c r="L12" i="42"/>
  <c r="L16" i="42" s="1"/>
  <c r="L24" i="48" l="1"/>
  <c r="L25" i="48" s="1"/>
  <c r="L24" i="47"/>
  <c r="L25" i="47" s="1"/>
  <c r="L19" i="47"/>
  <c r="L24" i="45"/>
  <c r="L25" i="45" s="1"/>
  <c r="L24" i="43"/>
  <c r="L25" i="43" s="1"/>
  <c r="L24" i="42"/>
  <c r="L25" i="42" s="1"/>
  <c r="K25" i="41" l="1"/>
  <c r="J25" i="41"/>
  <c r="F25" i="41"/>
  <c r="K24" i="41"/>
  <c r="I24" i="41"/>
  <c r="I25" i="41" s="1"/>
  <c r="H24" i="41"/>
  <c r="H25" i="41" s="1"/>
  <c r="G24" i="41"/>
  <c r="G25" i="41" s="1"/>
  <c r="F24" i="41"/>
  <c r="E24" i="41"/>
  <c r="E25" i="41" s="1"/>
  <c r="D24" i="41"/>
  <c r="D25" i="41" s="1"/>
  <c r="C24" i="41"/>
  <c r="C25" i="41" s="1"/>
  <c r="L23" i="41"/>
  <c r="L22" i="41"/>
  <c r="L21" i="41"/>
  <c r="L20" i="41"/>
  <c r="L19" i="41"/>
  <c r="L18" i="41"/>
  <c r="K16" i="41"/>
  <c r="J16" i="41"/>
  <c r="I16" i="41"/>
  <c r="H16" i="41"/>
  <c r="G16" i="41"/>
  <c r="F16" i="41"/>
  <c r="E16" i="41"/>
  <c r="D16" i="41"/>
  <c r="C16" i="41"/>
  <c r="L15" i="41"/>
  <c r="L14" i="41"/>
  <c r="L13" i="41"/>
  <c r="L12" i="41"/>
  <c r="L16" i="41" s="1"/>
  <c r="L24" i="41" l="1"/>
  <c r="L25" i="41" s="1"/>
  <c r="K25" i="40" l="1"/>
  <c r="J25" i="40"/>
  <c r="F25" i="40"/>
  <c r="K24" i="40"/>
  <c r="I24" i="40"/>
  <c r="I25" i="40" s="1"/>
  <c r="H24" i="40"/>
  <c r="H25" i="40" s="1"/>
  <c r="G24" i="40"/>
  <c r="G25" i="40" s="1"/>
  <c r="F24" i="40"/>
  <c r="E24" i="40"/>
  <c r="E25" i="40" s="1"/>
  <c r="D24" i="40"/>
  <c r="D25" i="40" s="1"/>
  <c r="C24" i="40"/>
  <c r="C25" i="40" s="1"/>
  <c r="L23" i="40"/>
  <c r="L22" i="40"/>
  <c r="L21" i="40"/>
  <c r="L20" i="40"/>
  <c r="L19" i="40"/>
  <c r="L18" i="40"/>
  <c r="K16" i="40"/>
  <c r="J16" i="40"/>
  <c r="I16" i="40"/>
  <c r="H16" i="40"/>
  <c r="G16" i="40"/>
  <c r="F16" i="40"/>
  <c r="E16" i="40"/>
  <c r="D16" i="40"/>
  <c r="C16" i="40"/>
  <c r="L15" i="40"/>
  <c r="L14" i="40"/>
  <c r="L13" i="40"/>
  <c r="L12" i="40"/>
  <c r="L16" i="40" s="1"/>
  <c r="L24" i="40" l="1"/>
  <c r="L25" i="40" s="1"/>
  <c r="K25" i="39"/>
  <c r="J25" i="39"/>
  <c r="F25" i="39"/>
  <c r="K24" i="39"/>
  <c r="I24" i="39"/>
  <c r="I25" i="39" s="1"/>
  <c r="H24" i="39"/>
  <c r="H25" i="39" s="1"/>
  <c r="G24" i="39"/>
  <c r="G25" i="39" s="1"/>
  <c r="F24" i="39"/>
  <c r="E24" i="39"/>
  <c r="E25" i="39" s="1"/>
  <c r="D24" i="39"/>
  <c r="D25" i="39" s="1"/>
  <c r="C24" i="39"/>
  <c r="C25" i="39" s="1"/>
  <c r="L23" i="39"/>
  <c r="L22" i="39"/>
  <c r="L21" i="39"/>
  <c r="L20" i="39"/>
  <c r="L19" i="39"/>
  <c r="L18" i="39"/>
  <c r="L24" i="39" l="1"/>
  <c r="L25" i="39" s="1"/>
  <c r="K25" i="38"/>
  <c r="J25" i="38"/>
  <c r="G25" i="38"/>
  <c r="C25" i="38"/>
  <c r="K24" i="38"/>
  <c r="I24" i="38"/>
  <c r="I25" i="38" s="1"/>
  <c r="H24" i="38"/>
  <c r="H25" i="38" s="1"/>
  <c r="G24" i="38"/>
  <c r="F24" i="38"/>
  <c r="F25" i="38" s="1"/>
  <c r="E24" i="38"/>
  <c r="E25" i="38" s="1"/>
  <c r="D24" i="38"/>
  <c r="D25" i="38" s="1"/>
  <c r="C24" i="38"/>
  <c r="L24" i="38" s="1"/>
  <c r="L25" i="38" s="1"/>
  <c r="L23" i="38"/>
  <c r="L22" i="38"/>
  <c r="L21" i="38"/>
  <c r="L20" i="38"/>
  <c r="L19" i="38"/>
  <c r="L18" i="38"/>
  <c r="K16" i="38"/>
  <c r="J16" i="38"/>
  <c r="I16" i="38"/>
  <c r="H16" i="38"/>
  <c r="G16" i="38"/>
  <c r="F16" i="38"/>
  <c r="E16" i="38"/>
  <c r="D16" i="38"/>
  <c r="C16" i="38"/>
  <c r="L15" i="38"/>
  <c r="L14" i="38"/>
  <c r="L13" i="38"/>
  <c r="L12" i="38"/>
  <c r="L16" i="38" s="1"/>
  <c r="K25" i="37" l="1"/>
  <c r="J25" i="37"/>
  <c r="F25" i="37"/>
  <c r="K24" i="37"/>
  <c r="I24" i="37"/>
  <c r="I25" i="37" s="1"/>
  <c r="H24" i="37"/>
  <c r="H25" i="37" s="1"/>
  <c r="G24" i="37"/>
  <c r="G25" i="37" s="1"/>
  <c r="F24" i="37"/>
  <c r="E24" i="37"/>
  <c r="E25" i="37" s="1"/>
  <c r="D24" i="37"/>
  <c r="D25" i="37" s="1"/>
  <c r="C24" i="37"/>
  <c r="C25" i="37" s="1"/>
  <c r="L23" i="37"/>
  <c r="L22" i="37"/>
  <c r="L21" i="37"/>
  <c r="L20" i="37"/>
  <c r="L19" i="37"/>
  <c r="L18" i="37"/>
  <c r="K16" i="37"/>
  <c r="J16" i="37"/>
  <c r="I16" i="37"/>
  <c r="H16" i="37"/>
  <c r="G16" i="37"/>
  <c r="F16" i="37"/>
  <c r="E16" i="37"/>
  <c r="D16" i="37"/>
  <c r="C16" i="37"/>
  <c r="L15" i="37"/>
  <c r="L14" i="37"/>
  <c r="L13" i="37"/>
  <c r="L12" i="37"/>
  <c r="L16" i="37" s="1"/>
  <c r="L24" i="37" l="1"/>
  <c r="L25" i="37" s="1"/>
  <c r="K25" i="34"/>
  <c r="J25" i="34"/>
  <c r="F25" i="34"/>
  <c r="K24" i="34"/>
  <c r="I24" i="34"/>
  <c r="I25" i="34" s="1"/>
  <c r="H24" i="34"/>
  <c r="H25" i="34" s="1"/>
  <c r="G24" i="34"/>
  <c r="G25" i="34" s="1"/>
  <c r="F24" i="34"/>
  <c r="E24" i="34"/>
  <c r="E25" i="34" s="1"/>
  <c r="D24" i="34"/>
  <c r="D25" i="34" s="1"/>
  <c r="C24" i="34"/>
  <c r="C25" i="34" s="1"/>
  <c r="L23" i="34"/>
  <c r="L22" i="34"/>
  <c r="L21" i="34"/>
  <c r="L20" i="34"/>
  <c r="L19" i="34"/>
  <c r="L18" i="34"/>
  <c r="L24" i="34" l="1"/>
  <c r="L25" i="34" s="1"/>
  <c r="K25" i="33" l="1"/>
  <c r="J25" i="33"/>
  <c r="F25" i="33"/>
  <c r="K24" i="33"/>
  <c r="I24" i="33"/>
  <c r="I25" i="33" s="1"/>
  <c r="H24" i="33"/>
  <c r="H25" i="33" s="1"/>
  <c r="G24" i="33"/>
  <c r="G25" i="33" s="1"/>
  <c r="F24" i="33"/>
  <c r="E24" i="33"/>
  <c r="E25" i="33" s="1"/>
  <c r="D24" i="33"/>
  <c r="D25" i="33" s="1"/>
  <c r="C24" i="33"/>
  <c r="C25" i="33" s="1"/>
  <c r="L23" i="33"/>
  <c r="L22" i="33"/>
  <c r="L21" i="33"/>
  <c r="L20" i="33"/>
  <c r="L19" i="33"/>
  <c r="L18" i="33"/>
  <c r="K16" i="33"/>
  <c r="J16" i="33"/>
  <c r="I16" i="33"/>
  <c r="H16" i="33"/>
  <c r="G16" i="33"/>
  <c r="F16" i="33"/>
  <c r="E16" i="33"/>
  <c r="D16" i="33"/>
  <c r="C16" i="33"/>
  <c r="L15" i="33"/>
  <c r="L14" i="33"/>
  <c r="L13" i="33"/>
  <c r="L12" i="33"/>
  <c r="L16" i="33" s="1"/>
  <c r="L24" i="33" l="1"/>
  <c r="L25" i="33" s="1"/>
  <c r="J25" i="31" l="1"/>
  <c r="G25" i="31"/>
  <c r="F25" i="31"/>
  <c r="C25" i="31"/>
  <c r="J24" i="31"/>
  <c r="H24" i="31"/>
  <c r="H25" i="31" s="1"/>
  <c r="G24" i="31"/>
  <c r="F24" i="31"/>
  <c r="E24" i="31"/>
  <c r="E25" i="31" s="1"/>
  <c r="C24" i="31"/>
  <c r="K23" i="31"/>
  <c r="L23" i="31" s="1"/>
  <c r="K22" i="31"/>
  <c r="L22" i="31" s="1"/>
  <c r="D22" i="31"/>
  <c r="K21" i="31"/>
  <c r="L21" i="31" s="1"/>
  <c r="D21" i="31"/>
  <c r="K20" i="31"/>
  <c r="I20" i="31"/>
  <c r="D20" i="31"/>
  <c r="K19" i="31"/>
  <c r="D19" i="31"/>
  <c r="L19" i="31" s="1"/>
  <c r="K18" i="31"/>
  <c r="K25" i="31" s="1"/>
  <c r="D18" i="31"/>
  <c r="L18" i="31" s="1"/>
  <c r="L25" i="31" s="1"/>
  <c r="K15" i="31"/>
  <c r="L15" i="31" s="1"/>
  <c r="K14" i="31"/>
  <c r="L14" i="31" s="1"/>
  <c r="K13" i="31"/>
  <c r="L13" i="31" s="1"/>
  <c r="K12" i="31"/>
  <c r="L12" i="31" s="1"/>
  <c r="L20" i="31" l="1"/>
  <c r="D24" i="31"/>
  <c r="D25" i="31" s="1"/>
  <c r="I24" i="31"/>
  <c r="I25" i="31" s="1"/>
  <c r="K16" i="45" l="1"/>
  <c r="J16" i="45"/>
  <c r="I16" i="45"/>
  <c r="H16" i="45"/>
  <c r="G16" i="45"/>
  <c r="F16" i="45"/>
  <c r="E16" i="45"/>
  <c r="D16" i="45"/>
  <c r="C16" i="45"/>
  <c r="L15" i="45"/>
  <c r="L14" i="45"/>
  <c r="L13" i="45"/>
  <c r="L12" i="45"/>
  <c r="L16" i="45" l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L12" i="9" l="1"/>
  <c r="D16" i="9"/>
  <c r="L15" i="9"/>
  <c r="L14" i="9"/>
  <c r="L13" i="9"/>
  <c r="L21" i="9"/>
  <c r="L23" i="9"/>
  <c r="L22" i="9"/>
  <c r="L20" i="9"/>
  <c r="L19" i="9"/>
  <c r="L18" i="9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C16" i="9"/>
  <c r="L16" i="9" l="1"/>
  <c r="K25" i="9"/>
  <c r="E25" i="9"/>
  <c r="I25" i="9"/>
  <c r="F25" i="9"/>
  <c r="G25" i="9"/>
  <c r="D25" i="9"/>
  <c r="H25" i="9"/>
  <c r="L24" i="9"/>
  <c r="C25" i="9"/>
  <c r="L25" i="9" l="1"/>
</calcChain>
</file>

<file path=xl/sharedStrings.xml><?xml version="1.0" encoding="utf-8"?>
<sst xmlns="http://schemas.openxmlformats.org/spreadsheetml/2006/main" count="980" uniqueCount="83">
  <si>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</si>
  <si>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</si>
  <si>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</si>
  <si>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</si>
  <si>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</si>
  <si>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</si>
  <si>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</si>
  <si>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</si>
  <si>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</si>
  <si>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</si>
  <si>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</si>
  <si>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</si>
  <si>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</si>
  <si>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</si>
  <si>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</si>
  <si>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</si>
  <si>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</si>
  <si>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</si>
  <si>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</si>
  <si>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</si>
  <si>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</si>
  <si>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</si>
  <si>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</si>
  <si>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</si>
  <si>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</si>
  <si>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</si>
  <si>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</si>
  <si>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</si>
  <si>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</si>
  <si>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</si>
  <si>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</si>
  <si>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</si>
  <si>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</si>
  <si>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RESOLUÇÃO 102 CNJ - ANEXO IV- QUANTITATIVO DE CARGOS E FUNÇÕES</t>
  </si>
  <si>
    <t>Funções de Confiança</t>
  </si>
  <si>
    <t>FC-03</t>
  </si>
  <si>
    <t>Consolidado da Justiça do Trabalho</t>
  </si>
  <si>
    <t>UNIDADE: Coordenadoria de Gestão de Pessoas CSJT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</si>
  <si>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</si>
  <si>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</si>
  <si>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</si>
  <si>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</si>
  <si>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</si>
  <si>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</si>
  <si>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</si>
  <si>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</si>
  <si>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</si>
  <si>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</si>
  <si>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 xml:space="preserve">TRIBUNAL REGIONAL DO TRABALHO DA SEXTA REGIÃO 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</si>
  <si>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</si>
  <si>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</si>
  <si>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</si>
  <si>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</si>
  <si>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</si>
  <si>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</si>
  <si>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</si>
  <si>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</si>
  <si>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</si>
  <si>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</si>
  <si>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</si>
  <si>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</si>
  <si>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</si>
  <si>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</si>
  <si>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</si>
  <si>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</si>
  <si>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</si>
  <si>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</si>
  <si>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</si>
  <si>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</si>
  <si>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</si>
  <si>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</si>
  <si>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</si>
  <si>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</si>
  <si>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</si>
  <si>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</si>
  <si>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</si>
  <si>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</si>
  <si>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</si>
  <si>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COORDENADORA DE ADMINISTRAÇÃO E PAGAMENTO DE PESSOAL</t>
  </si>
  <si>
    <t>CJ-01</t>
  </si>
  <si>
    <t>Total Cargos</t>
  </si>
  <si>
    <t>Total Funções</t>
  </si>
  <si>
    <t>Data de referência: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</si>
</sst>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General\ "/>
    <numFmt numFmtId="194" formatCode="#,##0.00\ ;&quot; (&quot;#,##0.00\);&quot; -&quot;#\ ;@\ "/>
    <numFmt numFmtId="195" formatCode="[$€]#,##0.00\ ;[$€]\(#,##0.00\);[$€]\-#\ "/>
    <numFmt numFmtId="196" formatCode="&quot; R$ &quot;#,##0.00\ ;&quot; R$ (&quot;#,##0.00\);&quot; R$ -&quot;#\ ;@\ "/>
    <numFmt numFmtId="197" formatCode="#,##0\ ;[Red]\(#,##0\)"/>
    <numFmt numFmtId="198" formatCode="#,##0.00\ ;\-#,##0.00\ ;&quot; -&quot;#\ ;@\ "/>
    <numFmt numFmtId="199" formatCode="[$-416]#,##0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9"/>
      <name val="Arial"/>
      <family val="2"/>
    </font>
    <font>
      <b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D8D8D8"/>
      </patternFill>
    </fill>
  </fills>
  <borders count="5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4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32" fillId="3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2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32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2" fillId="9" borderId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2" fillId="1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2" fillId="11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32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2" fillId="9" borderId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2" fillId="12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3" fillId="13" borderId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3" fillId="1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33" fillId="11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33" fillId="14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3" fillId="15" borderId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3" fillId="16" borderId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164" fontId="34" fillId="0" borderId="1"/>
    <xf numFmtId="0" fontId="22" fillId="3" borderId="0" applyNumberFormat="0" applyBorder="0" applyAlignment="0" applyProtection="0"/>
    <xf numFmtId="164" fontId="35" fillId="0" borderId="0">
      <alignment vertical="top"/>
    </xf>
    <xf numFmtId="164" fontId="36" fillId="0" borderId="0">
      <alignment horizontal="right"/>
    </xf>
    <xf numFmtId="164" fontId="3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37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40" fillId="0" borderId="0">
      <protection locked="0"/>
    </xf>
    <xf numFmtId="2" fontId="41" fillId="0" borderId="0">
      <protection locked="0"/>
    </xf>
    <xf numFmtId="0" fontId="38" fillId="0" borderId="0"/>
    <xf numFmtId="0" fontId="39" fillId="0" borderId="0"/>
    <xf numFmtId="0" fontId="18" fillId="8" borderId="2" applyNumberFormat="0" applyAlignment="0" applyProtection="0"/>
    <xf numFmtId="0" fontId="18" fillId="8" borderId="2" applyNumberFormat="0" applyAlignment="0" applyProtection="0"/>
    <xf numFmtId="0" fontId="18" fillId="8" borderId="2" applyNumberFormat="0" applyAlignment="0" applyProtection="0"/>
    <xf numFmtId="0" fontId="43" fillId="8" borderId="2"/>
    <xf numFmtId="0" fontId="18" fillId="8" borderId="2" applyNumberFormat="0" applyAlignment="0" applyProtection="0"/>
    <xf numFmtId="0" fontId="18" fillId="8" borderId="2" applyNumberFormat="0" applyAlignment="0" applyProtection="0"/>
    <xf numFmtId="0" fontId="42" fillId="0" borderId="0">
      <alignment vertical="center"/>
    </xf>
    <xf numFmtId="0" fontId="19" fillId="21" borderId="3" applyNumberFormat="0" applyAlignment="0" applyProtection="0"/>
    <xf numFmtId="0" fontId="19" fillId="21" borderId="3" applyNumberFormat="0" applyAlignment="0" applyProtection="0"/>
    <xf numFmtId="0" fontId="44" fillId="21" borderId="3"/>
    <xf numFmtId="0" fontId="19" fillId="21" borderId="3" applyNumberFormat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45" fillId="0" borderId="4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9" fillId="21" borderId="3" applyNumberFormat="0" applyAlignment="0" applyProtection="0"/>
    <xf numFmtId="4" fontId="32" fillId="0" borderId="0"/>
    <xf numFmtId="166" fontId="32" fillId="0" borderId="0"/>
    <xf numFmtId="165" fontId="14" fillId="0" borderId="0" applyBorder="0" applyAlignment="0" applyProtection="0"/>
    <xf numFmtId="165" fontId="14" fillId="0" borderId="0" applyBorder="0" applyAlignment="0" applyProtection="0"/>
    <xf numFmtId="40" fontId="32" fillId="0" borderId="0"/>
    <xf numFmtId="3" fontId="32" fillId="0" borderId="0"/>
    <xf numFmtId="0" fontId="32" fillId="0" borderId="0"/>
    <xf numFmtId="0" fontId="32" fillId="0" borderId="0"/>
    <xf numFmtId="167" fontId="32" fillId="0" borderId="0"/>
    <xf numFmtId="0" fontId="32" fillId="0" borderId="0"/>
    <xf numFmtId="0" fontId="32" fillId="0" borderId="0"/>
    <xf numFmtId="168" fontId="32" fillId="0" borderId="0"/>
    <xf numFmtId="169" fontId="32" fillId="0" borderId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3" fillId="17" borderId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33" fillId="18" borderId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33" fillId="19" borderId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33" fillId="14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33" fillId="15" borderId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3" fillId="2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8" borderId="2" applyNumberFormat="0" applyAlignment="0" applyProtection="0"/>
    <xf numFmtId="170" fontId="14" fillId="0" borderId="0" applyFill="0" applyBorder="0" applyAlignment="0" applyProtection="0"/>
    <xf numFmtId="0" fontId="14" fillId="0" borderId="0" applyFill="0" applyBorder="0" applyAlignment="0" applyProtection="0"/>
    <xf numFmtId="170" fontId="14" fillId="0" borderId="0" applyFill="0" applyBorder="0" applyAlignment="0" applyProtection="0"/>
    <xf numFmtId="0" fontId="26" fillId="0" borderId="0" applyNumberFormat="0" applyFill="0" applyBorder="0" applyAlignment="0" applyProtection="0"/>
    <xf numFmtId="0" fontId="46" fillId="0" borderId="5">
      <alignment horizontal="center"/>
    </xf>
    <xf numFmtId="2" fontId="32" fillId="0" borderId="0"/>
    <xf numFmtId="2" fontId="32" fillId="0" borderId="0"/>
    <xf numFmtId="0" fontId="47" fillId="0" borderId="0">
      <alignment horizontal="left"/>
    </xf>
    <xf numFmtId="0" fontId="17" fillId="4" borderId="0" applyNumberFormat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8" fillId="3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9" fillId="0" borderId="0"/>
    <xf numFmtId="0" fontId="21" fillId="7" borderId="2" applyNumberFormat="0" applyAlignment="0" applyProtection="0"/>
    <xf numFmtId="0" fontId="46" fillId="0" borderId="9">
      <alignment horizontal="center"/>
    </xf>
    <xf numFmtId="0" fontId="50" fillId="0" borderId="10">
      <alignment horizontal="center"/>
    </xf>
    <xf numFmtId="171" fontId="32" fillId="0" borderId="0"/>
    <xf numFmtId="0" fontId="20" fillId="0" borderId="4" applyNumberFormat="0" applyFill="0" applyAlignment="0" applyProtection="0"/>
    <xf numFmtId="165" fontId="32" fillId="0" borderId="0"/>
    <xf numFmtId="172" fontId="14" fillId="0" borderId="0" applyFill="0" applyBorder="0" applyAlignment="0" applyProtection="0"/>
    <xf numFmtId="167" fontId="32" fillId="0" borderId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1" fillId="22" borderId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6" fillId="0" borderId="0"/>
    <xf numFmtId="0" fontId="14" fillId="0" borderId="0"/>
    <xf numFmtId="0" fontId="14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2" fillId="0" borderId="0"/>
    <xf numFmtId="0" fontId="14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23" borderId="11" applyNumberFormat="0" applyAlignment="0" applyProtection="0"/>
    <xf numFmtId="0" fontId="14" fillId="23" borderId="11" applyNumberFormat="0" applyAlignment="0" applyProtection="0"/>
    <xf numFmtId="0" fontId="14" fillId="23" borderId="11" applyNumberFormat="0" applyAlignment="0" applyProtection="0"/>
    <xf numFmtId="0" fontId="14" fillId="23" borderId="11" applyNumberFormat="0" applyAlignment="0" applyProtection="0"/>
    <xf numFmtId="0" fontId="14" fillId="23" borderId="11" applyNumberFormat="0" applyAlignment="0" applyProtection="0"/>
    <xf numFmtId="0" fontId="14" fillId="23" borderId="11" applyNumberFormat="0" applyAlignment="0" applyProtection="0"/>
    <xf numFmtId="0" fontId="24" fillId="8" borderId="12" applyNumberFormat="0" applyAlignment="0" applyProtection="0"/>
    <xf numFmtId="10" fontId="32" fillId="0" borderId="0"/>
    <xf numFmtId="173" fontId="40" fillId="0" borderId="0">
      <protection locked="0"/>
    </xf>
    <xf numFmtId="174" fontId="40" fillId="0" borderId="0">
      <protection locked="0"/>
    </xf>
    <xf numFmtId="9" fontId="14" fillId="0" borderId="0" applyFill="0" applyBorder="0" applyAlignment="0" applyProtection="0"/>
    <xf numFmtId="9" fontId="66" fillId="0" borderId="0" applyFont="0" applyFill="0" applyBorder="0" applyAlignment="0" applyProtection="0"/>
    <xf numFmtId="9" fontId="32" fillId="0" borderId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32" fillId="0" borderId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0" fontId="36" fillId="0" borderId="0"/>
    <xf numFmtId="0" fontId="24" fillId="8" borderId="12" applyNumberFormat="0" applyAlignment="0" applyProtection="0"/>
    <xf numFmtId="0" fontId="24" fillId="8" borderId="12" applyNumberFormat="0" applyAlignment="0" applyProtection="0"/>
    <xf numFmtId="0" fontId="53" fillId="8" borderId="12"/>
    <xf numFmtId="0" fontId="24" fillId="8" borderId="12" applyNumberFormat="0" applyAlignment="0" applyProtection="0"/>
    <xf numFmtId="0" fontId="24" fillId="8" borderId="12" applyNumberFormat="0" applyAlignment="0" applyProtection="0"/>
    <xf numFmtId="38" fontId="32" fillId="0" borderId="0"/>
    <xf numFmtId="38" fontId="54" fillId="0" borderId="13"/>
    <xf numFmtId="175" fontId="52" fillId="0" borderId="0">
      <protection locked="0"/>
    </xf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165" fontId="32" fillId="0" borderId="0"/>
    <xf numFmtId="176" fontId="14" fillId="0" borderId="0" applyFill="0" applyBorder="0" applyAlignment="0" applyProtection="0"/>
    <xf numFmtId="165" fontId="14" fillId="0" borderId="0"/>
    <xf numFmtId="0" fontId="14" fillId="0" borderId="0"/>
    <xf numFmtId="165" fontId="14" fillId="0" borderId="0"/>
    <xf numFmtId="165" fontId="52" fillId="0" borderId="0"/>
    <xf numFmtId="165" fontId="1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7" fontId="32" fillId="0" borderId="0"/>
    <xf numFmtId="178" fontId="32" fillId="0" borderId="0"/>
    <xf numFmtId="0" fontId="27" fillId="0" borderId="0" applyNumberFormat="0" applyFill="0" applyBorder="0" applyAlignment="0" applyProtection="0"/>
    <xf numFmtId="0" fontId="57" fillId="0" borderId="14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61" fillId="0" borderId="6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63" fillId="0" borderId="7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64" fillId="0" borderId="8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15"/>
    <xf numFmtId="2" fontId="58" fillId="0" borderId="0">
      <protection locked="0"/>
    </xf>
    <xf numFmtId="2" fontId="58" fillId="0" borderId="0">
      <protection locked="0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60" fillId="0" borderId="16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174" fontId="40" fillId="0" borderId="0">
      <protection locked="0"/>
    </xf>
    <xf numFmtId="179" fontId="40" fillId="0" borderId="0">
      <protection locked="0"/>
    </xf>
    <xf numFmtId="0" fontId="52" fillId="0" borderId="0"/>
    <xf numFmtId="43" fontId="66" fillId="0" borderId="0" applyFont="0" applyFill="0" applyBorder="0" applyAlignment="0" applyProtection="0"/>
    <xf numFmtId="165" fontId="14" fillId="0" borderId="0" applyFill="0" applyBorder="0" applyAlignment="0" applyProtection="0"/>
    <xf numFmtId="176" fontId="14" fillId="0" borderId="0" applyFill="0" applyBorder="0" applyAlignment="0" applyProtection="0"/>
    <xf numFmtId="165" fontId="14" fillId="0" borderId="0" applyFill="0" applyBorder="0" applyAlignment="0" applyProtection="0"/>
    <xf numFmtId="176" fontId="14" fillId="0" borderId="0" applyFill="0" applyBorder="0" applyAlignment="0" applyProtection="0"/>
    <xf numFmtId="3" fontId="32" fillId="0" borderId="0"/>
    <xf numFmtId="0" fontId="25" fillId="0" borderId="0" applyNumberFormat="0" applyFill="0" applyBorder="0" applyAlignment="0" applyProtection="0"/>
    <xf numFmtId="0" fontId="11" fillId="0" borderId="0"/>
    <xf numFmtId="0" fontId="61" fillId="0" borderId="6" applyNumberFormat="0" applyFill="0" applyProtection="0"/>
    <xf numFmtId="0" fontId="32" fillId="42" borderId="0" applyNumberFormat="0" applyBorder="0" applyProtection="0"/>
    <xf numFmtId="0" fontId="32" fillId="3" borderId="0" applyNumberFormat="0" applyBorder="0" applyProtection="0"/>
    <xf numFmtId="43" fontId="15" fillId="0" borderId="0" applyFont="0" applyFill="0" applyBorder="0" applyAlignment="0" applyProtection="0"/>
    <xf numFmtId="0" fontId="32" fillId="4" borderId="0" applyNumberFormat="0" applyBorder="0" applyProtection="0"/>
    <xf numFmtId="0" fontId="32" fillId="43" borderId="0" applyNumberFormat="0" applyBorder="0" applyProtection="0"/>
    <xf numFmtId="0" fontId="32" fillId="44" borderId="0" applyNumberFormat="0" applyBorder="0" applyProtection="0"/>
    <xf numFmtId="0" fontId="15" fillId="28" borderId="0" applyNumberFormat="0" applyBorder="0" applyAlignment="0" applyProtection="0"/>
    <xf numFmtId="0" fontId="32" fillId="42" borderId="0" applyNumberFormat="0" applyBorder="0" applyProtection="0"/>
    <xf numFmtId="0" fontId="32" fillId="42" borderId="0" applyNumberFormat="0" applyBorder="0" applyProtection="0"/>
    <xf numFmtId="0" fontId="32" fillId="42" borderId="0" applyNumberFormat="0" applyBorder="0" applyProtection="0"/>
    <xf numFmtId="0" fontId="32" fillId="42" borderId="0" applyNumberFormat="0" applyBorder="0" applyProtection="0"/>
    <xf numFmtId="0" fontId="15" fillId="44" borderId="0" applyNumberFormat="0" applyBorder="0" applyAlignment="0" applyProtection="0"/>
    <xf numFmtId="0" fontId="32" fillId="3" borderId="0" applyNumberFormat="0" applyBorder="0" applyProtection="0"/>
    <xf numFmtId="0" fontId="32" fillId="3" borderId="0" applyNumberFormat="0" applyBorder="0" applyProtection="0"/>
    <xf numFmtId="0" fontId="98" fillId="73" borderId="37"/>
    <xf numFmtId="0" fontId="32" fillId="3" borderId="0" applyNumberFormat="0" applyBorder="0" applyProtection="0"/>
    <xf numFmtId="0" fontId="32" fillId="3" borderId="0" applyNumberFormat="0" applyBorder="0" applyProtection="0"/>
    <xf numFmtId="0" fontId="15" fillId="23" borderId="0" applyNumberFormat="0" applyBorder="0" applyAlignment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98" fillId="73" borderId="37"/>
    <xf numFmtId="0" fontId="32" fillId="4" borderId="0" applyNumberFormat="0" applyBorder="0" applyProtection="0"/>
    <xf numFmtId="0" fontId="32" fillId="4" borderId="0" applyNumberFormat="0" applyBorder="0" applyProtection="0"/>
    <xf numFmtId="0" fontId="15" fillId="28" borderId="0" applyNumberFormat="0" applyBorder="0" applyAlignment="0" applyProtection="0"/>
    <xf numFmtId="0" fontId="32" fillId="5" borderId="0" applyNumberFormat="0" applyBorder="0" applyProtection="0"/>
    <xf numFmtId="0" fontId="32" fillId="5" borderId="0" applyNumberFormat="0" applyBorder="0" applyProtection="0"/>
    <xf numFmtId="0" fontId="108" fillId="58" borderId="38"/>
    <xf numFmtId="0" fontId="32" fillId="5" borderId="0" applyNumberFormat="0" applyBorder="0" applyProtection="0"/>
    <xf numFmtId="0" fontId="32" fillId="5" borderId="0" applyNumberFormat="0" applyBorder="0" applyProtection="0"/>
    <xf numFmtId="0" fontId="15" fillId="43" borderId="0" applyNumberFormat="0" applyBorder="0" applyAlignment="0" applyProtection="0"/>
    <xf numFmtId="0" fontId="32" fillId="43" borderId="0" applyNumberFormat="0" applyBorder="0" applyProtection="0"/>
    <xf numFmtId="0" fontId="32" fillId="43" borderId="0" applyNumberFormat="0" applyBorder="0" applyProtection="0"/>
    <xf numFmtId="0" fontId="32" fillId="43" borderId="0" applyNumberFormat="0" applyBorder="0" applyProtection="0"/>
    <xf numFmtId="0" fontId="32" fillId="43" borderId="0" applyNumberFormat="0" applyBorder="0" applyProtection="0"/>
    <xf numFmtId="0" fontId="15" fillId="44" borderId="0" applyNumberFormat="0" applyBorder="0" applyAlignment="0" applyProtection="0"/>
    <xf numFmtId="0" fontId="32" fillId="44" borderId="0" applyNumberFormat="0" applyBorder="0" applyProtection="0"/>
    <xf numFmtId="0" fontId="32" fillId="44" borderId="0" applyNumberFormat="0" applyBorder="0" applyProtection="0"/>
    <xf numFmtId="0" fontId="32" fillId="44" borderId="0" applyNumberFormat="0" applyBorder="0" applyProtection="0"/>
    <xf numFmtId="0" fontId="32" fillId="8" borderId="0" applyNumberFormat="0" applyBorder="0" applyProtection="0"/>
    <xf numFmtId="0" fontId="32" fillId="9" borderId="0" applyNumberFormat="0" applyBorder="0" applyProtection="0"/>
    <xf numFmtId="0" fontId="32" fillId="10" borderId="0" applyNumberFormat="0" applyBorder="0" applyProtection="0"/>
    <xf numFmtId="0" fontId="32" fillId="11" borderId="0" applyNumberFormat="0" applyBorder="0" applyProtection="0"/>
    <xf numFmtId="0" fontId="32" fillId="5" borderId="0" applyNumberFormat="0" applyBorder="0" applyProtection="0"/>
    <xf numFmtId="0" fontId="32" fillId="9" borderId="0" applyNumberFormat="0" applyBorder="0" applyProtection="0"/>
    <xf numFmtId="0" fontId="32" fillId="12" borderId="0" applyNumberFormat="0" applyBorder="0" applyProtection="0"/>
    <xf numFmtId="0" fontId="15" fillId="28" borderId="0" applyNumberFormat="0" applyBorder="0" applyAlignment="0" applyProtection="0"/>
    <xf numFmtId="0" fontId="32" fillId="9" borderId="0" applyNumberFormat="0" applyBorder="0" applyProtection="0"/>
    <xf numFmtId="0" fontId="32" fillId="9" borderId="0" applyNumberFormat="0" applyBorder="0" applyProtection="0"/>
    <xf numFmtId="0" fontId="32" fillId="9" borderId="0" applyNumberFormat="0" applyBorder="0" applyProtection="0"/>
    <xf numFmtId="0" fontId="32" fillId="9" borderId="0" applyNumberFormat="0" applyBorder="0" applyProtection="0"/>
    <xf numFmtId="173" fontId="90" fillId="0" borderId="0">
      <protection locked="0"/>
    </xf>
    <xf numFmtId="0" fontId="32" fillId="10" borderId="0" applyNumberFormat="0" applyBorder="0" applyProtection="0"/>
    <xf numFmtId="0" fontId="32" fillId="10" borderId="0" applyNumberFormat="0" applyBorder="0" applyProtection="0"/>
    <xf numFmtId="188" fontId="90" fillId="0" borderId="0">
      <protection locked="0"/>
    </xf>
    <xf numFmtId="0" fontId="32" fillId="10" borderId="0" applyNumberFormat="0" applyBorder="0" applyProtection="0"/>
    <xf numFmtId="0" fontId="32" fillId="10" borderId="0" applyNumberFormat="0" applyBorder="0" applyProtection="0"/>
    <xf numFmtId="0" fontId="15" fillId="22" borderId="0" applyNumberFormat="0" applyBorder="0" applyAlignment="0" applyProtection="0"/>
    <xf numFmtId="0" fontId="32" fillId="11" borderId="0" applyNumberFormat="0" applyBorder="0" applyProtection="0"/>
    <xf numFmtId="0" fontId="32" fillId="11" borderId="0" applyNumberFormat="0" applyBorder="0" applyProtection="0"/>
    <xf numFmtId="9" fontId="98" fillId="0" borderId="0"/>
    <xf numFmtId="0" fontId="32" fillId="11" borderId="0" applyNumberFormat="0" applyBorder="0" applyProtection="0"/>
    <xf numFmtId="0" fontId="32" fillId="11" borderId="0" applyNumberFormat="0" applyBorder="0" applyProtection="0"/>
    <xf numFmtId="0" fontId="15" fillId="28" borderId="0" applyNumberFormat="0" applyBorder="0" applyAlignment="0" applyProtection="0"/>
    <xf numFmtId="0" fontId="32" fillId="5" borderId="0" applyNumberFormat="0" applyBorder="0" applyProtection="0"/>
    <xf numFmtId="0" fontId="32" fillId="5" borderId="0" applyNumberFormat="0" applyBorder="0" applyProtection="0"/>
    <xf numFmtId="9" fontId="109" fillId="0" borderId="0"/>
    <xf numFmtId="0" fontId="32" fillId="5" borderId="0" applyNumberFormat="0" applyBorder="0" applyProtection="0"/>
    <xf numFmtId="0" fontId="32" fillId="5" borderId="0" applyNumberFormat="0" applyBorder="0" applyProtection="0"/>
    <xf numFmtId="9" fontId="83" fillId="0" borderId="0"/>
    <xf numFmtId="0" fontId="32" fillId="9" borderId="0" applyNumberFormat="0" applyBorder="0" applyProtection="0"/>
    <xf numFmtId="0" fontId="32" fillId="9" borderId="0" applyNumberFormat="0" applyBorder="0" applyProtection="0"/>
    <xf numFmtId="9" fontId="98" fillId="0" borderId="0"/>
    <xf numFmtId="0" fontId="32" fillId="9" borderId="0" applyNumberFormat="0" applyBorder="0" applyProtection="0"/>
    <xf numFmtId="0" fontId="32" fillId="9" borderId="0" applyNumberFormat="0" applyBorder="0" applyProtection="0"/>
    <xf numFmtId="0" fontId="15" fillId="44" borderId="0" applyNumberFormat="0" applyBorder="0" applyAlignment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3" fillId="13" borderId="0" applyNumberFormat="0" applyBorder="0" applyProtection="0"/>
    <xf numFmtId="0" fontId="33" fillId="10" borderId="0" applyNumberFormat="0" applyBorder="0" applyProtection="0"/>
    <xf numFmtId="0" fontId="33" fillId="11" borderId="0" applyNumberFormat="0" applyBorder="0" applyProtection="0"/>
    <xf numFmtId="0" fontId="33" fillId="14" borderId="0" applyNumberFormat="0" applyBorder="0" applyProtection="0"/>
    <xf numFmtId="0" fontId="33" fillId="15" borderId="0" applyNumberFormat="0" applyBorder="0" applyProtection="0"/>
    <xf numFmtId="0" fontId="33" fillId="16" borderId="0" applyNumberFormat="0" applyBorder="0" applyProtection="0"/>
    <xf numFmtId="0" fontId="16" fillId="15" borderId="0" applyNumberFormat="0" applyBorder="0" applyAlignment="0" applyProtection="0"/>
    <xf numFmtId="0" fontId="33" fillId="13" borderId="0" applyNumberFormat="0" applyBorder="0" applyProtection="0"/>
    <xf numFmtId="0" fontId="33" fillId="13" borderId="0" applyNumberFormat="0" applyBorder="0" applyProtection="0"/>
    <xf numFmtId="9" fontId="83" fillId="0" borderId="0"/>
    <xf numFmtId="0" fontId="33" fillId="13" borderId="0" applyNumberFormat="0" applyBorder="0" applyProtection="0"/>
    <xf numFmtId="0" fontId="33" fillId="13" borderId="0" applyNumberFormat="0" applyBorder="0" applyProtection="0"/>
    <xf numFmtId="9" fontId="98" fillId="0" borderId="0"/>
    <xf numFmtId="0" fontId="33" fillId="10" borderId="0" applyNumberFormat="0" applyBorder="0" applyProtection="0"/>
    <xf numFmtId="0" fontId="33" fillId="10" borderId="0" applyNumberFormat="0" applyBorder="0" applyProtection="0"/>
    <xf numFmtId="9" fontId="98" fillId="0" borderId="0"/>
    <xf numFmtId="0" fontId="33" fillId="10" borderId="0" applyNumberFormat="0" applyBorder="0" applyProtection="0"/>
    <xf numFmtId="0" fontId="33" fillId="10" borderId="0" applyNumberFormat="0" applyBorder="0" applyProtection="0"/>
    <xf numFmtId="0" fontId="16" fillId="22" borderId="0" applyNumberFormat="0" applyBorder="0" applyAlignment="0" applyProtection="0"/>
    <xf numFmtId="0" fontId="33" fillId="11" borderId="0" applyNumberFormat="0" applyBorder="0" applyProtection="0"/>
    <xf numFmtId="0" fontId="33" fillId="11" borderId="0" applyNumberFormat="0" applyBorder="0" applyProtection="0"/>
    <xf numFmtId="9" fontId="98" fillId="0" borderId="0"/>
    <xf numFmtId="0" fontId="33" fillId="11" borderId="0" applyNumberFormat="0" applyBorder="0" applyProtection="0"/>
    <xf numFmtId="0" fontId="33" fillId="11" borderId="0" applyNumberFormat="0" applyBorder="0" applyProtection="0"/>
    <xf numFmtId="0" fontId="16" fillId="8" borderId="0" applyNumberFormat="0" applyBorder="0" applyAlignment="0" applyProtection="0"/>
    <xf numFmtId="0" fontId="33" fillId="14" borderId="0" applyNumberFormat="0" applyBorder="0" applyProtection="0"/>
    <xf numFmtId="0" fontId="33" fillId="14" borderId="0" applyNumberFormat="0" applyBorder="0" applyProtection="0"/>
    <xf numFmtId="9" fontId="98" fillId="0" borderId="0"/>
    <xf numFmtId="0" fontId="33" fillId="14" borderId="0" applyNumberFormat="0" applyBorder="0" applyProtection="0"/>
    <xf numFmtId="0" fontId="33" fillId="14" borderId="0" applyNumberFormat="0" applyBorder="0" applyProtection="0"/>
    <xf numFmtId="9" fontId="15" fillId="0" borderId="0" applyFont="0" applyFill="0" applyBorder="0" applyAlignment="0" applyProtection="0"/>
    <xf numFmtId="9" fontId="98" fillId="0" borderId="0"/>
    <xf numFmtId="0" fontId="33" fillId="15" borderId="0" applyNumberFormat="0" applyBorder="0" applyProtection="0"/>
    <xf numFmtId="0" fontId="33" fillId="15" borderId="0" applyNumberFormat="0" applyBorder="0" applyProtection="0"/>
    <xf numFmtId="0" fontId="15" fillId="44" borderId="0" applyNumberFormat="0" applyBorder="0" applyAlignment="0" applyProtection="0"/>
    <xf numFmtId="0" fontId="33" fillId="15" borderId="0" applyNumberFormat="0" applyBorder="0" applyProtection="0"/>
    <xf numFmtId="0" fontId="33" fillId="15" borderId="0" applyNumberFormat="0" applyBorder="0" applyProtection="0"/>
    <xf numFmtId="0" fontId="16" fillId="44" borderId="0" applyNumberFormat="0" applyBorder="0" applyAlignment="0" applyProtection="0"/>
    <xf numFmtId="0" fontId="33" fillId="16" borderId="0" applyNumberFormat="0" applyBorder="0" applyProtection="0"/>
    <xf numFmtId="0" fontId="33" fillId="16" borderId="0" applyNumberFormat="0" applyBorder="0" applyProtection="0"/>
    <xf numFmtId="0" fontId="33" fillId="16" borderId="0" applyNumberFormat="0" applyBorder="0" applyProtection="0"/>
    <xf numFmtId="0" fontId="33" fillId="16" borderId="0" applyNumberFormat="0" applyBorder="0" applyProtection="0"/>
    <xf numFmtId="0" fontId="33" fillId="17" borderId="0" applyNumberFormat="0" applyBorder="0" applyProtection="0"/>
    <xf numFmtId="0" fontId="33" fillId="18" borderId="0" applyNumberFormat="0" applyBorder="0" applyProtection="0"/>
    <xf numFmtId="0" fontId="33" fillId="19" borderId="0" applyNumberFormat="0" applyBorder="0" applyProtection="0"/>
    <xf numFmtId="0" fontId="33" fillId="14" borderId="0" applyNumberFormat="0" applyBorder="0" applyProtection="0"/>
    <xf numFmtId="0" fontId="33" fillId="15" borderId="0" applyNumberFormat="0" applyBorder="0" applyProtection="0"/>
    <xf numFmtId="0" fontId="33" fillId="20" borderId="0" applyNumberFormat="0" applyBorder="0" applyProtection="0"/>
    <xf numFmtId="0" fontId="15" fillId="44" borderId="0" applyNumberFormat="0" applyBorder="0" applyAlignment="0" applyProtection="0"/>
    <xf numFmtId="0" fontId="48" fillId="3" borderId="0" applyNumberFormat="0" applyBorder="0" applyProtection="0"/>
    <xf numFmtId="0" fontId="15" fillId="44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37" fillId="4" borderId="0" applyNumberFormat="0" applyBorder="0" applyProtection="0"/>
    <xf numFmtId="0" fontId="15" fillId="43" borderId="0" applyNumberFormat="0" applyBorder="0" applyAlignment="0" applyProtection="0"/>
    <xf numFmtId="0" fontId="37" fillId="4" borderId="0" applyNumberFormat="0" applyBorder="0" applyProtection="0"/>
    <xf numFmtId="0" fontId="37" fillId="4" borderId="0" applyNumberFormat="0" applyBorder="0" applyProtection="0"/>
    <xf numFmtId="0" fontId="15" fillId="43" borderId="0" applyNumberFormat="0" applyBorder="0" applyAlignment="0" applyProtection="0"/>
    <xf numFmtId="0" fontId="10" fillId="0" borderId="0"/>
    <xf numFmtId="9" fontId="98" fillId="0" borderId="0"/>
    <xf numFmtId="0" fontId="110" fillId="0" borderId="0"/>
    <xf numFmtId="189" fontId="110" fillId="0" borderId="0"/>
    <xf numFmtId="0" fontId="43" fillId="8" borderId="2" applyNumberFormat="0" applyProtection="0"/>
    <xf numFmtId="0" fontId="18" fillId="45" borderId="2" applyNumberFormat="0" applyAlignment="0" applyProtection="0"/>
    <xf numFmtId="0" fontId="43" fillId="8" borderId="2" applyNumberFormat="0" applyProtection="0"/>
    <xf numFmtId="0" fontId="88" fillId="0" borderId="0"/>
    <xf numFmtId="0" fontId="108" fillId="58" borderId="38"/>
    <xf numFmtId="0" fontId="44" fillId="46" borderId="3" applyNumberFormat="0" applyProtection="0"/>
    <xf numFmtId="0" fontId="44" fillId="46" borderId="3" applyNumberFormat="0" applyProtection="0"/>
    <xf numFmtId="0" fontId="44" fillId="46" borderId="3" applyNumberFormat="0" applyProtection="0"/>
    <xf numFmtId="0" fontId="44" fillId="46" borderId="3" applyNumberFormat="0" applyProtection="0"/>
    <xf numFmtId="0" fontId="108" fillId="58" borderId="38"/>
    <xf numFmtId="0" fontId="45" fillId="0" borderId="4" applyNumberFormat="0" applyFill="0" applyProtection="0"/>
    <xf numFmtId="0" fontId="45" fillId="0" borderId="4" applyNumberFormat="0" applyFill="0" applyProtection="0"/>
    <xf numFmtId="0" fontId="45" fillId="0" borderId="4" applyNumberFormat="0" applyFill="0" applyProtection="0"/>
    <xf numFmtId="0" fontId="45" fillId="0" borderId="4" applyNumberFormat="0" applyFill="0" applyProtection="0"/>
    <xf numFmtId="0" fontId="44" fillId="46" borderId="3" applyNumberFormat="0" applyProtection="0"/>
    <xf numFmtId="0" fontId="108" fillId="58" borderId="38"/>
    <xf numFmtId="0" fontId="108" fillId="58" borderId="38"/>
    <xf numFmtId="165" fontId="52" fillId="0" borderId="0" applyBorder="0" applyProtection="0"/>
    <xf numFmtId="165" fontId="52" fillId="0" borderId="0" applyBorder="0" applyProtection="0"/>
    <xf numFmtId="190" fontId="83" fillId="0" borderId="0"/>
    <xf numFmtId="190" fontId="111" fillId="0" borderId="39"/>
    <xf numFmtId="175" fontId="98" fillId="0" borderId="0">
      <protection locked="0"/>
    </xf>
    <xf numFmtId="183" fontId="98" fillId="0" borderId="0"/>
    <xf numFmtId="183" fontId="98" fillId="0" borderId="0"/>
    <xf numFmtId="183" fontId="98" fillId="0" borderId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6" fillId="15" borderId="0" applyNumberFormat="0" applyBorder="0" applyAlignment="0" applyProtection="0"/>
    <xf numFmtId="0" fontId="33" fillId="17" borderId="0" applyNumberFormat="0" applyBorder="0" applyProtection="0"/>
    <xf numFmtId="0" fontId="33" fillId="17" borderId="0" applyNumberFormat="0" applyBorder="0" applyProtection="0"/>
    <xf numFmtId="0" fontId="15" fillId="42" borderId="0" applyNumberFormat="0" applyBorder="0" applyAlignment="0" applyProtection="0"/>
    <xf numFmtId="0" fontId="33" fillId="17" borderId="0" applyNumberFormat="0" applyBorder="0" applyProtection="0"/>
    <xf numFmtId="0" fontId="33" fillId="17" borderId="0" applyNumberFormat="0" applyBorder="0" applyProtection="0"/>
    <xf numFmtId="0" fontId="15" fillId="42" borderId="0" applyNumberFormat="0" applyBorder="0" applyAlignment="0" applyProtection="0"/>
    <xf numFmtId="0" fontId="33" fillId="18" borderId="0" applyNumberFormat="0" applyBorder="0" applyProtection="0"/>
    <xf numFmtId="0" fontId="33" fillId="18" borderId="0" applyNumberFormat="0" applyBorder="0" applyProtection="0"/>
    <xf numFmtId="0" fontId="15" fillId="44" borderId="0" applyNumberFormat="0" applyBorder="0" applyAlignment="0" applyProtection="0"/>
    <xf numFmtId="0" fontId="33" fillId="18" borderId="0" applyNumberFormat="0" applyBorder="0" applyProtection="0"/>
    <xf numFmtId="0" fontId="33" fillId="18" borderId="0" applyNumberFormat="0" applyBorder="0" applyProtection="0"/>
    <xf numFmtId="0" fontId="15" fillId="43" borderId="0" applyNumberFormat="0" applyBorder="0" applyAlignment="0" applyProtection="0"/>
    <xf numFmtId="0" fontId="33" fillId="19" borderId="0" applyNumberFormat="0" applyBorder="0" applyProtection="0"/>
    <xf numFmtId="0" fontId="33" fillId="19" borderId="0" applyNumberFormat="0" applyBorder="0" applyProtection="0"/>
    <xf numFmtId="183" fontId="98" fillId="0" borderId="0"/>
    <xf numFmtId="0" fontId="33" fillId="19" borderId="0" applyNumberFormat="0" applyBorder="0" applyProtection="0"/>
    <xf numFmtId="0" fontId="33" fillId="19" borderId="0" applyNumberFormat="0" applyBorder="0" applyProtection="0"/>
    <xf numFmtId="0" fontId="16" fillId="47" borderId="0" applyNumberFormat="0" applyBorder="0" applyAlignment="0" applyProtection="0"/>
    <xf numFmtId="0" fontId="33" fillId="14" borderId="0" applyNumberFormat="0" applyBorder="0" applyProtection="0"/>
    <xf numFmtId="0" fontId="33" fillId="14" borderId="0" applyNumberFormat="0" applyBorder="0" applyProtection="0"/>
    <xf numFmtId="183" fontId="98" fillId="0" borderId="0"/>
    <xf numFmtId="0" fontId="33" fillId="14" borderId="0" applyNumberFormat="0" applyBorder="0" applyProtection="0"/>
    <xf numFmtId="0" fontId="33" fillId="14" borderId="0" applyNumberFormat="0" applyBorder="0" applyProtection="0"/>
    <xf numFmtId="0" fontId="33" fillId="15" borderId="0" applyNumberFormat="0" applyBorder="0" applyProtection="0"/>
    <xf numFmtId="0" fontId="33" fillId="15" borderId="0" applyNumberFormat="0" applyBorder="0" applyProtection="0"/>
    <xf numFmtId="0" fontId="15" fillId="42" borderId="0" applyNumberFormat="0" applyBorder="0" applyAlignment="0" applyProtection="0"/>
    <xf numFmtId="0" fontId="33" fillId="15" borderId="0" applyNumberFormat="0" applyBorder="0" applyProtection="0"/>
    <xf numFmtId="0" fontId="33" fillId="15" borderId="0" applyNumberFormat="0" applyBorder="0" applyProtection="0"/>
    <xf numFmtId="0" fontId="33" fillId="20" borderId="0" applyNumberFormat="0" applyBorder="0" applyProtection="0"/>
    <xf numFmtId="0" fontId="33" fillId="20" borderId="0" applyNumberFormat="0" applyBorder="0" applyProtection="0"/>
    <xf numFmtId="0" fontId="33" fillId="20" borderId="0" applyNumberFormat="0" applyBorder="0" applyProtection="0"/>
    <xf numFmtId="0" fontId="33" fillId="20" borderId="0" applyNumberFormat="0" applyBorder="0" applyProtection="0"/>
    <xf numFmtId="0" fontId="21" fillId="44" borderId="2" applyNumberFormat="0" applyAlignment="0" applyProtection="0"/>
    <xf numFmtId="0" fontId="75" fillId="44" borderId="2" applyNumberFormat="0" applyProtection="0"/>
    <xf numFmtId="0" fontId="75" fillId="44" borderId="2" applyNumberFormat="0" applyProtection="0"/>
    <xf numFmtId="0" fontId="75" fillId="44" borderId="2" applyNumberFormat="0" applyProtection="0"/>
    <xf numFmtId="0" fontId="75" fillId="8" borderId="2" applyNumberFormat="0" applyProtection="0"/>
    <xf numFmtId="170" fontId="52" fillId="0" borderId="0" applyFill="0" applyBorder="0" applyProtection="0"/>
    <xf numFmtId="0" fontId="52" fillId="0" borderId="0" applyFill="0" applyBorder="0" applyProtection="0"/>
    <xf numFmtId="0" fontId="56" fillId="0" borderId="0" applyNumberFormat="0" applyFill="0" applyBorder="0" applyProtection="0"/>
    <xf numFmtId="0" fontId="63" fillId="0" borderId="7" applyNumberFormat="0" applyFill="0" applyProtection="0"/>
    <xf numFmtId="0" fontId="64" fillId="0" borderId="8" applyNumberFormat="0" applyFill="0" applyProtection="0"/>
    <xf numFmtId="0" fontId="64" fillId="0" borderId="0" applyNumberFormat="0" applyFill="0" applyBorder="0" applyProtection="0"/>
    <xf numFmtId="0" fontId="10" fillId="0" borderId="0"/>
    <xf numFmtId="0" fontId="10" fillId="0" borderId="0"/>
    <xf numFmtId="0" fontId="48" fillId="3" borderId="0" applyNumberFormat="0" applyBorder="0" applyProtection="0"/>
    <xf numFmtId="0" fontId="48" fillId="3" borderId="0" applyNumberFormat="0" applyBorder="0" applyProtection="0"/>
    <xf numFmtId="0" fontId="48" fillId="3" borderId="0" applyNumberFormat="0" applyBorder="0" applyProtection="0"/>
    <xf numFmtId="0" fontId="48" fillId="3" borderId="0" applyNumberFormat="0" applyBorder="0" applyProtection="0"/>
    <xf numFmtId="0" fontId="34" fillId="0" borderId="0"/>
    <xf numFmtId="0" fontId="75" fillId="44" borderId="2" applyNumberFormat="0" applyProtection="0"/>
    <xf numFmtId="0" fontId="45" fillId="0" borderId="4" applyNumberFormat="0" applyFill="0" applyProtection="0"/>
    <xf numFmtId="172" fontId="52" fillId="0" borderId="0" applyFill="0" applyBorder="0" applyProtection="0"/>
    <xf numFmtId="0" fontId="51" fillId="22" borderId="0" applyNumberFormat="0" applyBorder="0" applyProtection="0"/>
    <xf numFmtId="0" fontId="51" fillId="22" borderId="0" applyNumberFormat="0" applyBorder="0" applyProtection="0"/>
    <xf numFmtId="0" fontId="51" fillId="22" borderId="0" applyNumberFormat="0" applyBorder="0" applyProtection="0"/>
    <xf numFmtId="0" fontId="51" fillId="22" borderId="0" applyNumberFormat="0" applyBorder="0" applyProtection="0"/>
    <xf numFmtId="0" fontId="51" fillId="22" borderId="0" applyNumberFormat="0" applyBorder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52" fillId="0" borderId="0"/>
    <xf numFmtId="9" fontId="10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25" applyNumberFormat="0" applyAlignment="0" applyProtection="0"/>
    <xf numFmtId="0" fontId="52" fillId="23" borderId="11" applyNumberFormat="0" applyProtection="0"/>
    <xf numFmtId="0" fontId="52" fillId="23" borderId="11" applyNumberFormat="0" applyProtection="0"/>
    <xf numFmtId="0" fontId="52" fillId="23" borderId="11" applyNumberFormat="0" applyProtection="0"/>
    <xf numFmtId="0" fontId="52" fillId="23" borderId="11" applyNumberFormat="0" applyProtection="0"/>
    <xf numFmtId="0" fontId="52" fillId="23" borderId="11" applyNumberFormat="0" applyProtection="0"/>
    <xf numFmtId="0" fontId="53" fillId="8" borderId="12" applyNumberFormat="0" applyProtection="0"/>
    <xf numFmtId="0" fontId="80" fillId="48" borderId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9" fontId="52" fillId="0" borderId="0" applyFill="0" applyBorder="0" applyProtection="0"/>
    <xf numFmtId="0" fontId="24" fillId="45" borderId="12" applyNumberFormat="0" applyAlignment="0" applyProtection="0"/>
    <xf numFmtId="0" fontId="53" fillId="8" borderId="12" applyNumberFormat="0" applyProtection="0"/>
    <xf numFmtId="0" fontId="53" fillId="8" borderId="12" applyNumberFormat="0" applyProtection="0"/>
    <xf numFmtId="0" fontId="53" fillId="8" borderId="12" applyNumberFormat="0" applyProtection="0"/>
    <xf numFmtId="0" fontId="53" fillId="8" borderId="12" applyNumberFormat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65" fontId="52" fillId="0" borderId="0" applyFill="0" applyBorder="0" applyProtection="0"/>
    <xf numFmtId="176" fontId="52" fillId="0" borderId="0" applyFill="0" applyBorder="0" applyProtection="0"/>
    <xf numFmtId="0" fontId="52" fillId="0" borderId="0"/>
    <xf numFmtId="165" fontId="52" fillId="0" borderId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65" fillId="0" borderId="0" applyNumberFormat="0" applyFill="0" applyBorder="0" applyProtection="0"/>
    <xf numFmtId="0" fontId="62" fillId="0" borderId="0" applyNumberFormat="0" applyFill="0" applyBorder="0" applyAlignment="0" applyProtection="0"/>
    <xf numFmtId="0" fontId="76" fillId="0" borderId="26" applyNumberFormat="0" applyFill="0" applyAlignment="0" applyProtection="0"/>
    <xf numFmtId="0" fontId="61" fillId="0" borderId="6" applyNumberFormat="0" applyFill="0" applyProtection="0"/>
    <xf numFmtId="0" fontId="61" fillId="0" borderId="6" applyNumberFormat="0" applyFill="0" applyProtection="0"/>
    <xf numFmtId="0" fontId="61" fillId="0" borderId="6" applyNumberFormat="0" applyFill="0" applyProtection="0"/>
    <xf numFmtId="0" fontId="61" fillId="0" borderId="6" applyNumberFormat="0" applyFill="0" applyProtection="0"/>
    <xf numFmtId="0" fontId="61" fillId="0" borderId="6" applyNumberFormat="0" applyFill="0" applyProtection="0"/>
    <xf numFmtId="0" fontId="77" fillId="0" borderId="0" applyNumberFormat="0" applyFill="0" applyBorder="0" applyProtection="0"/>
    <xf numFmtId="0" fontId="65" fillId="0" borderId="0" applyNumberFormat="0" applyFill="0" applyBorder="0" applyProtection="0"/>
    <xf numFmtId="0" fontId="78" fillId="0" borderId="7" applyNumberFormat="0" applyFill="0" applyAlignment="0" applyProtection="0"/>
    <xf numFmtId="0" fontId="63" fillId="0" borderId="7" applyNumberFormat="0" applyFill="0" applyProtection="0"/>
    <xf numFmtId="43" fontId="10" fillId="0" borderId="0" applyFont="0" applyFill="0" applyBorder="0" applyAlignment="0" applyProtection="0"/>
    <xf numFmtId="0" fontId="63" fillId="0" borderId="7" applyNumberFormat="0" applyFill="0" applyProtection="0"/>
    <xf numFmtId="0" fontId="63" fillId="0" borderId="7" applyNumberFormat="0" applyFill="0" applyProtection="0"/>
    <xf numFmtId="0" fontId="63" fillId="0" borderId="7" applyNumberFormat="0" applyFill="0" applyProtection="0"/>
    <xf numFmtId="0" fontId="43" fillId="8" borderId="2" applyNumberFormat="0" applyProtection="0"/>
    <xf numFmtId="0" fontId="43" fillId="8" borderId="2" applyNumberFormat="0" applyProtection="0"/>
    <xf numFmtId="0" fontId="10" fillId="0" borderId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7" fillId="4" borderId="0" applyNumberFormat="0" applyBorder="0" applyProtection="0"/>
    <xf numFmtId="0" fontId="43" fillId="8" borderId="2" applyNumberFormat="0" applyProtection="0"/>
    <xf numFmtId="0" fontId="19" fillId="29" borderId="3" applyNumberFormat="0" applyAlignment="0" applyProtection="0"/>
    <xf numFmtId="0" fontId="37" fillId="4" borderId="0" applyNumberFormat="0" applyBorder="0" applyProtection="0"/>
    <xf numFmtId="9" fontId="10" fillId="0" borderId="0" applyFont="0" applyFill="0" applyBorder="0" applyAlignment="0" applyProtection="0"/>
    <xf numFmtId="0" fontId="32" fillId="5" borderId="0" applyNumberFormat="0" applyBorder="0" applyProtection="0"/>
    <xf numFmtId="0" fontId="79" fillId="0" borderId="27" applyNumberFormat="0" applyFill="0" applyAlignment="0" applyProtection="0"/>
    <xf numFmtId="0" fontId="64" fillId="0" borderId="8" applyNumberFormat="0" applyFill="0" applyProtection="0"/>
    <xf numFmtId="0" fontId="64" fillId="0" borderId="8" applyNumberFormat="0" applyFill="0" applyProtection="0"/>
    <xf numFmtId="0" fontId="64" fillId="0" borderId="8" applyNumberFormat="0" applyFill="0" applyProtection="0"/>
    <xf numFmtId="0" fontId="64" fillId="0" borderId="8" applyNumberFormat="0" applyFill="0" applyProtection="0"/>
    <xf numFmtId="0" fontId="79" fillId="0" borderId="0" applyNumberFormat="0" applyFill="0" applyBorder="0" applyAlignment="0" applyProtection="0"/>
    <xf numFmtId="0" fontId="64" fillId="0" borderId="0" applyNumberFormat="0" applyFill="0" applyBorder="0" applyProtection="0"/>
    <xf numFmtId="0" fontId="64" fillId="0" borderId="0" applyNumberFormat="0" applyFill="0" applyBorder="0" applyProtection="0"/>
    <xf numFmtId="0" fontId="80" fillId="48" borderId="0" applyBorder="0" applyProtection="0"/>
    <xf numFmtId="0" fontId="64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31" fillId="0" borderId="28" applyNumberFormat="0" applyFill="0" applyAlignment="0" applyProtection="0"/>
    <xf numFmtId="0" fontId="60" fillId="0" borderId="16" applyNumberFormat="0" applyFill="0" applyProtection="0"/>
    <xf numFmtId="0" fontId="60" fillId="0" borderId="16" applyNumberFormat="0" applyFill="0" applyProtection="0"/>
    <xf numFmtId="0" fontId="60" fillId="0" borderId="16" applyNumberFormat="0" applyFill="0" applyProtection="0"/>
    <xf numFmtId="0" fontId="60" fillId="0" borderId="16" applyNumberFormat="0" applyFill="0" applyProtection="0"/>
    <xf numFmtId="176" fontId="52" fillId="0" borderId="0" applyFill="0" applyBorder="0" applyProtection="0"/>
    <xf numFmtId="165" fontId="52" fillId="0" borderId="0" applyFill="0" applyBorder="0" applyProtection="0"/>
    <xf numFmtId="176" fontId="52" fillId="0" borderId="0" applyFill="0" applyBorder="0" applyProtection="0"/>
    <xf numFmtId="165" fontId="52" fillId="0" borderId="0" applyFill="0" applyBorder="0" applyProtection="0"/>
    <xf numFmtId="176" fontId="52" fillId="0" borderId="0" applyFill="0" applyBorder="0" applyProtection="0"/>
    <xf numFmtId="0" fontId="55" fillId="0" borderId="0" applyNumberFormat="0" applyFill="0" applyBorder="0" applyProtection="0"/>
    <xf numFmtId="0" fontId="98" fillId="73" borderId="37"/>
    <xf numFmtId="0" fontId="98" fillId="73" borderId="37"/>
    <xf numFmtId="0" fontId="98" fillId="73" borderId="37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83" fillId="0" borderId="0"/>
    <xf numFmtId="0" fontId="83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83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7" fillId="72" borderId="0"/>
    <xf numFmtId="0" fontId="107" fillId="72" borderId="0"/>
    <xf numFmtId="0" fontId="107" fillId="72" borderId="0"/>
    <xf numFmtId="0" fontId="107" fillId="72" borderId="0"/>
    <xf numFmtId="0" fontId="107" fillId="72" borderId="0"/>
    <xf numFmtId="187" fontId="98" fillId="0" borderId="0"/>
    <xf numFmtId="0" fontId="97" fillId="0" borderId="32"/>
    <xf numFmtId="171" fontId="83" fillId="0" borderId="0"/>
    <xf numFmtId="0" fontId="99" fillId="57" borderId="30"/>
    <xf numFmtId="0" fontId="85" fillId="0" borderId="0"/>
    <xf numFmtId="0" fontId="86" fillId="53" borderId="0"/>
    <xf numFmtId="0" fontId="86" fillId="53" borderId="0"/>
    <xf numFmtId="0" fontId="86" fillId="53" borderId="0"/>
    <xf numFmtId="0" fontId="86" fillId="53" borderId="0"/>
    <xf numFmtId="0" fontId="103" fillId="0" borderId="0">
      <alignment horizontal="center" textRotation="90"/>
    </xf>
    <xf numFmtId="0" fontId="106" fillId="0" borderId="0"/>
    <xf numFmtId="0" fontId="106" fillId="0" borderId="36"/>
    <xf numFmtId="0" fontId="105" fillId="0" borderId="35"/>
    <xf numFmtId="0" fontId="104" fillId="0" borderId="34"/>
    <xf numFmtId="0" fontId="103" fillId="0" borderId="0">
      <alignment horizontal="center"/>
    </xf>
    <xf numFmtId="0" fontId="89" fillId="54" borderId="0"/>
    <xf numFmtId="0" fontId="102" fillId="0" borderId="0">
      <alignment horizontal="left"/>
    </xf>
    <xf numFmtId="2" fontId="83" fillId="0" borderId="0"/>
    <xf numFmtId="2" fontId="83" fillId="0" borderId="0"/>
    <xf numFmtId="0" fontId="101" fillId="0" borderId="33">
      <alignment horizontal="center"/>
    </xf>
    <xf numFmtId="0" fontId="100" fillId="0" borderId="0"/>
    <xf numFmtId="0" fontId="98" fillId="0" borderId="0"/>
    <xf numFmtId="186" fontId="98" fillId="0" borderId="0"/>
    <xf numFmtId="0" fontId="99" fillId="58" borderId="30"/>
    <xf numFmtId="0" fontId="99" fillId="57" borderId="30"/>
    <xf numFmtId="0" fontId="99" fillId="57" borderId="30"/>
    <xf numFmtId="0" fontId="99" fillId="57" borderId="30"/>
    <xf numFmtId="0" fontId="84" fillId="70" borderId="0"/>
    <xf numFmtId="0" fontId="84" fillId="70" borderId="0"/>
    <xf numFmtId="0" fontId="84" fillId="70" borderId="0"/>
    <xf numFmtId="0" fontId="84" fillId="70" borderId="0"/>
    <xf numFmtId="0" fontId="84" fillId="65" borderId="0"/>
    <xf numFmtId="0" fontId="84" fillId="65" borderId="0"/>
    <xf numFmtId="0" fontId="84" fillId="65" borderId="0"/>
    <xf numFmtId="0" fontId="84" fillId="65" borderId="0"/>
    <xf numFmtId="0" fontId="84" fillId="64" borderId="0"/>
    <xf numFmtId="0" fontId="84" fillId="69" borderId="0"/>
    <xf numFmtId="0" fontId="19" fillId="46" borderId="3" applyNumberFormat="0" applyAlignment="0" applyProtection="0"/>
    <xf numFmtId="0" fontId="84" fillId="68" borderId="0"/>
    <xf numFmtId="0" fontId="84" fillId="67" borderId="0"/>
    <xf numFmtId="0" fontId="84" fillId="67" borderId="0"/>
    <xf numFmtId="0" fontId="84" fillId="68" borderId="0"/>
    <xf numFmtId="0" fontId="84" fillId="67" borderId="0"/>
    <xf numFmtId="185" fontId="83" fillId="0" borderId="0"/>
    <xf numFmtId="0" fontId="84" fillId="67" borderId="0"/>
    <xf numFmtId="0" fontId="84" fillId="64" borderId="0"/>
    <xf numFmtId="0" fontId="84" fillId="64" borderId="0"/>
    <xf numFmtId="0" fontId="84" fillId="64" borderId="0"/>
    <xf numFmtId="0" fontId="84" fillId="69" borderId="0"/>
    <xf numFmtId="0" fontId="19" fillId="46" borderId="3" applyNumberFormat="0" applyAlignment="0" applyProtection="0"/>
    <xf numFmtId="0" fontId="19" fillId="46" borderId="3" applyNumberFormat="0" applyAlignment="0" applyProtection="0"/>
    <xf numFmtId="0" fontId="19" fillId="46" borderId="3" applyNumberFormat="0" applyAlignment="0" applyProtection="0"/>
    <xf numFmtId="0" fontId="19" fillId="46" borderId="3" applyNumberFormat="0" applyAlignment="0" applyProtection="0"/>
    <xf numFmtId="0" fontId="84" fillId="69" borderId="0"/>
    <xf numFmtId="0" fontId="84" fillId="69" borderId="0"/>
    <xf numFmtId="0" fontId="84" fillId="68" borderId="0"/>
    <xf numFmtId="0" fontId="84" fillId="68" borderId="0"/>
    <xf numFmtId="168" fontId="83" fillId="0" borderId="0"/>
    <xf numFmtId="0" fontId="83" fillId="0" borderId="0"/>
    <xf numFmtId="0" fontId="83" fillId="0" borderId="0"/>
    <xf numFmtId="184" fontId="83" fillId="0" borderId="0"/>
    <xf numFmtId="0" fontId="21" fillId="44" borderId="2" applyNumberFormat="0" applyAlignment="0" applyProtection="0"/>
    <xf numFmtId="0" fontId="21" fillId="44" borderId="2" applyNumberFormat="0" applyAlignment="0" applyProtection="0"/>
    <xf numFmtId="0" fontId="21" fillId="44" borderId="2" applyNumberFormat="0" applyAlignment="0" applyProtection="0"/>
    <xf numFmtId="0" fontId="89" fillId="54" borderId="0"/>
    <xf numFmtId="0" fontId="89" fillId="54" borderId="0"/>
    <xf numFmtId="0" fontId="89" fillId="54" borderId="0"/>
    <xf numFmtId="0" fontId="89" fillId="54" borderId="0"/>
    <xf numFmtId="182" fontId="88" fillId="0" borderId="0">
      <alignment horizontal="left"/>
    </xf>
    <xf numFmtId="182" fontId="88" fillId="0" borderId="0">
      <alignment horizontal="right"/>
    </xf>
    <xf numFmtId="182" fontId="87" fillId="0" borderId="0">
      <alignment vertical="top"/>
    </xf>
    <xf numFmtId="0" fontId="86" fillId="53" borderId="0"/>
    <xf numFmtId="182" fontId="85" fillId="0" borderId="29"/>
    <xf numFmtId="0" fontId="84" fillId="70" borderId="0"/>
    <xf numFmtId="0" fontId="84" fillId="65" borderId="0"/>
    <xf numFmtId="0" fontId="84" fillId="64" borderId="0"/>
    <xf numFmtId="0" fontId="84" fillId="69" borderId="0"/>
    <xf numFmtId="0" fontId="84" fillId="68" borderId="0"/>
    <xf numFmtId="0" fontId="84" fillId="67" borderId="0"/>
    <xf numFmtId="0" fontId="84" fillId="66" borderId="0"/>
    <xf numFmtId="0" fontId="84" fillId="66" borderId="0"/>
    <xf numFmtId="0" fontId="84" fillId="66" borderId="0"/>
    <xf numFmtId="0" fontId="21" fillId="44" borderId="2" applyNumberFormat="0" applyAlignment="0" applyProtection="0"/>
    <xf numFmtId="0" fontId="84" fillId="66" borderId="0"/>
    <xf numFmtId="0" fontId="84" fillId="65" borderId="0"/>
    <xf numFmtId="0" fontId="84" fillId="65" borderId="0"/>
    <xf numFmtId="0" fontId="84" fillId="65" borderId="0"/>
    <xf numFmtId="0" fontId="84" fillId="65" borderId="0"/>
    <xf numFmtId="0" fontId="84" fillId="64" borderId="0"/>
    <xf numFmtId="0" fontId="84" fillId="64" borderId="0"/>
    <xf numFmtId="0" fontId="84" fillId="64" borderId="0"/>
    <xf numFmtId="0" fontId="84" fillId="64" borderId="0"/>
    <xf numFmtId="0" fontId="84" fillId="61" borderId="0"/>
    <xf numFmtId="0" fontId="84" fillId="61" borderId="0"/>
    <xf numFmtId="0" fontId="84" fillId="61" borderId="0"/>
    <xf numFmtId="0" fontId="84" fillId="61" borderId="0"/>
    <xf numFmtId="0" fontId="84" fillId="60" borderId="0"/>
    <xf numFmtId="0" fontId="84" fillId="60" borderId="0"/>
    <xf numFmtId="0" fontId="15" fillId="0" borderId="0"/>
    <xf numFmtId="0" fontId="84" fillId="60" borderId="0"/>
    <xf numFmtId="0" fontId="84" fillId="60" borderId="0"/>
    <xf numFmtId="0" fontId="84" fillId="63" borderId="0"/>
    <xf numFmtId="0" fontId="84" fillId="63" borderId="0"/>
    <xf numFmtId="0" fontId="84" fillId="63" borderId="0"/>
    <xf numFmtId="0" fontId="84" fillId="63" borderId="0"/>
    <xf numFmtId="0" fontId="84" fillId="66" borderId="0"/>
    <xf numFmtId="0" fontId="84" fillId="65" borderId="0"/>
    <xf numFmtId="0" fontId="84" fillId="64" borderId="0"/>
    <xf numFmtId="0" fontId="84" fillId="61" borderId="0"/>
    <xf numFmtId="0" fontId="84" fillId="60" borderId="0"/>
    <xf numFmtId="0" fontId="84" fillId="63" borderId="0"/>
    <xf numFmtId="0" fontId="83" fillId="62" borderId="0"/>
    <xf numFmtId="0" fontId="83" fillId="62" borderId="0"/>
    <xf numFmtId="0" fontId="83" fillId="62" borderId="0"/>
    <xf numFmtId="0" fontId="83" fillId="62" borderId="0"/>
    <xf numFmtId="0" fontId="83" fillId="59" borderId="0"/>
    <xf numFmtId="0" fontId="83" fillId="59" borderId="0"/>
    <xf numFmtId="0" fontId="83" fillId="59" borderId="0"/>
    <xf numFmtId="0" fontId="83" fillId="59" borderId="0"/>
    <xf numFmtId="0" fontId="83" fillId="55" borderId="0"/>
    <xf numFmtId="0" fontId="83" fillId="55" borderId="0"/>
    <xf numFmtId="0" fontId="83" fillId="55" borderId="0"/>
    <xf numFmtId="0" fontId="83" fillId="55" borderId="0"/>
    <xf numFmtId="0" fontId="83" fillId="61" borderId="0"/>
    <xf numFmtId="9" fontId="81" fillId="0" borderId="0" applyFill="0" applyBorder="0" applyAlignment="0" applyProtection="0"/>
    <xf numFmtId="0" fontId="83" fillId="61" borderId="0"/>
    <xf numFmtId="0" fontId="83" fillId="61" borderId="0"/>
    <xf numFmtId="0" fontId="83" fillId="61" borderId="0"/>
    <xf numFmtId="0" fontId="83" fillId="60" borderId="0"/>
    <xf numFmtId="0" fontId="83" fillId="60" borderId="0"/>
    <xf numFmtId="0" fontId="83" fillId="60" borderId="0"/>
    <xf numFmtId="0" fontId="83" fillId="60" borderId="0"/>
    <xf numFmtId="0" fontId="83" fillId="59" borderId="0"/>
    <xf numFmtId="0" fontId="83" fillId="59" borderId="0"/>
    <xf numFmtId="0" fontId="83" fillId="59" borderId="0"/>
    <xf numFmtId="0" fontId="83" fillId="59" borderId="0"/>
    <xf numFmtId="0" fontId="83" fillId="62" borderId="0"/>
    <xf numFmtId="0" fontId="83" fillId="59" borderId="0"/>
    <xf numFmtId="181" fontId="32" fillId="0" borderId="0"/>
    <xf numFmtId="181" fontId="54" fillId="0" borderId="13"/>
    <xf numFmtId="0" fontId="83" fillId="55" borderId="0"/>
    <xf numFmtId="0" fontId="83" fillId="61" borderId="0"/>
    <xf numFmtId="0" fontId="83" fillId="60" borderId="0"/>
    <xf numFmtId="0" fontId="83" fillId="59" borderId="0"/>
    <xf numFmtId="0" fontId="83" fillId="58" borderId="0"/>
    <xf numFmtId="0" fontId="83" fillId="57" borderId="0"/>
    <xf numFmtId="0" fontId="83" fillId="57" borderId="0"/>
    <xf numFmtId="0" fontId="83" fillId="57" borderId="0"/>
    <xf numFmtId="0" fontId="83" fillId="56" borderId="0"/>
    <xf numFmtId="0" fontId="83" fillId="56" borderId="0"/>
    <xf numFmtId="0" fontId="83" fillId="56" borderId="0"/>
    <xf numFmtId="0" fontId="83" fillId="56" borderId="0"/>
    <xf numFmtId="0" fontId="83" fillId="55" borderId="0"/>
    <xf numFmtId="0" fontId="83" fillId="55" borderId="0"/>
    <xf numFmtId="0" fontId="83" fillId="55" borderId="0"/>
    <xf numFmtId="0" fontId="83" fillId="55" borderId="0"/>
    <xf numFmtId="0" fontId="83" fillId="54" borderId="0"/>
    <xf numFmtId="0" fontId="83" fillId="54" borderId="0"/>
    <xf numFmtId="0" fontId="83" fillId="54" borderId="0"/>
    <xf numFmtId="0" fontId="83" fillId="54" borderId="0"/>
    <xf numFmtId="0" fontId="83" fillId="53" borderId="0"/>
    <xf numFmtId="0" fontId="83" fillId="53" borderId="0"/>
    <xf numFmtId="0" fontId="83" fillId="53" borderId="0"/>
    <xf numFmtId="0" fontId="83" fillId="53" borderId="0"/>
    <xf numFmtId="0" fontId="83" fillId="52" borderId="0"/>
    <xf numFmtId="0" fontId="83" fillId="52" borderId="0"/>
    <xf numFmtId="0" fontId="83" fillId="52" borderId="0"/>
    <xf numFmtId="0" fontId="83" fillId="52" borderId="0"/>
    <xf numFmtId="0" fontId="83" fillId="57" borderId="0"/>
    <xf numFmtId="0" fontId="83" fillId="56" borderId="0"/>
    <xf numFmtId="0" fontId="83" fillId="55" borderId="0"/>
    <xf numFmtId="0" fontId="83" fillId="54" borderId="0"/>
    <xf numFmtId="0" fontId="83" fillId="53" borderId="0"/>
    <xf numFmtId="0" fontId="83" fillId="52" borderId="0"/>
    <xf numFmtId="0" fontId="82" fillId="0" borderId="0"/>
    <xf numFmtId="184" fontId="83" fillId="0" borderId="0"/>
    <xf numFmtId="176" fontId="81" fillId="0" borderId="0" applyFill="0" applyBorder="0" applyAlignment="0" applyProtection="0"/>
    <xf numFmtId="3" fontId="83" fillId="0" borderId="0"/>
    <xf numFmtId="183" fontId="98" fillId="0" borderId="0"/>
    <xf numFmtId="183" fontId="98" fillId="0" borderId="0"/>
    <xf numFmtId="4" fontId="83" fillId="0" borderId="0"/>
    <xf numFmtId="0" fontId="96" fillId="71" borderId="31"/>
    <xf numFmtId="0" fontId="97" fillId="0" borderId="32"/>
    <xf numFmtId="0" fontId="97" fillId="0" borderId="32"/>
    <xf numFmtId="0" fontId="97" fillId="0" borderId="32"/>
    <xf numFmtId="0" fontId="97" fillId="0" borderId="32"/>
    <xf numFmtId="0" fontId="96" fillId="71" borderId="31"/>
    <xf numFmtId="0" fontId="96" fillId="71" borderId="31"/>
    <xf numFmtId="0" fontId="96" fillId="71" borderId="31"/>
    <xf numFmtId="0" fontId="96" fillId="71" borderId="31"/>
    <xf numFmtId="0" fontId="95" fillId="0" borderId="0">
      <alignment vertical="center"/>
    </xf>
    <xf numFmtId="0" fontId="94" fillId="58" borderId="30"/>
    <xf numFmtId="0" fontId="94" fillId="58" borderId="30"/>
    <xf numFmtId="0" fontId="94" fillId="58" borderId="30"/>
    <xf numFmtId="0" fontId="94" fillId="58" borderId="30"/>
    <xf numFmtId="0" fontId="94" fillId="58" borderId="30"/>
    <xf numFmtId="0" fontId="93" fillId="0" borderId="0"/>
    <xf numFmtId="0" fontId="92" fillId="0" borderId="0"/>
    <xf numFmtId="2" fontId="91" fillId="0" borderId="0">
      <protection locked="0"/>
    </xf>
    <xf numFmtId="2" fontId="90" fillId="0" borderId="0">
      <protection locked="0"/>
    </xf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98" fillId="0" borderId="0"/>
    <xf numFmtId="183" fontId="83" fillId="0" borderId="0"/>
    <xf numFmtId="191" fontId="98" fillId="0" borderId="0"/>
    <xf numFmtId="183" fontId="98" fillId="0" borderId="0"/>
    <xf numFmtId="0" fontId="98" fillId="0" borderId="0"/>
    <xf numFmtId="183" fontId="98" fillId="0" borderId="0"/>
    <xf numFmtId="183" fontId="9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177" fontId="83" fillId="0" borderId="0"/>
    <xf numFmtId="178" fontId="83" fillId="0" borderId="0"/>
    <xf numFmtId="0" fontId="113" fillId="0" borderId="0"/>
    <xf numFmtId="0" fontId="114" fillId="0" borderId="40"/>
    <xf numFmtId="0" fontId="104" fillId="0" borderId="34"/>
    <xf numFmtId="0" fontId="104" fillId="0" borderId="34"/>
    <xf numFmtId="0" fontId="104" fillId="0" borderId="34"/>
    <xf numFmtId="0" fontId="104" fillId="0" borderId="34"/>
    <xf numFmtId="0" fontId="104" fillId="0" borderId="34"/>
    <xf numFmtId="0" fontId="115" fillId="0" borderId="0"/>
    <xf numFmtId="0" fontId="113" fillId="0" borderId="0"/>
    <xf numFmtId="0" fontId="105" fillId="0" borderId="35"/>
    <xf numFmtId="0" fontId="105" fillId="0" borderId="35"/>
    <xf numFmtId="0" fontId="105" fillId="0" borderId="35"/>
    <xf numFmtId="0" fontId="105" fillId="0" borderId="35"/>
    <xf numFmtId="0" fontId="106" fillId="0" borderId="36"/>
    <xf numFmtId="0" fontId="106" fillId="0" borderId="36"/>
    <xf numFmtId="0" fontId="106" fillId="0" borderId="36"/>
    <xf numFmtId="0" fontId="106" fillId="0" borderId="36"/>
    <xf numFmtId="0" fontId="106" fillId="0" borderId="0"/>
    <xf numFmtId="0" fontId="106" fillId="0" borderId="0"/>
    <xf numFmtId="0" fontId="106" fillId="0" borderId="0"/>
    <xf numFmtId="0" fontId="10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2" fontId="116" fillId="0" borderId="0">
      <protection locked="0"/>
    </xf>
    <xf numFmtId="2" fontId="116" fillId="0" borderId="0">
      <protection locked="0"/>
    </xf>
    <xf numFmtId="0" fontId="117" fillId="0" borderId="41"/>
    <xf numFmtId="0" fontId="117" fillId="0" borderId="41"/>
    <xf numFmtId="0" fontId="117" fillId="0" borderId="41"/>
    <xf numFmtId="0" fontId="117" fillId="0" borderId="41"/>
    <xf numFmtId="188" fontId="90" fillId="0" borderId="0">
      <protection locked="0"/>
    </xf>
    <xf numFmtId="192" fontId="90" fillId="0" borderId="0">
      <protection locked="0"/>
    </xf>
    <xf numFmtId="0" fontId="98" fillId="0" borderId="0"/>
    <xf numFmtId="191" fontId="109" fillId="0" borderId="0"/>
    <xf numFmtId="183" fontId="98" fillId="0" borderId="0"/>
    <xf numFmtId="191" fontId="98" fillId="0" borderId="0"/>
    <xf numFmtId="183" fontId="98" fillId="0" borderId="0"/>
    <xf numFmtId="191" fontId="98" fillId="0" borderId="0"/>
    <xf numFmtId="3" fontId="83" fillId="0" borderId="0"/>
    <xf numFmtId="0" fontId="112" fillId="0" borderId="0"/>
    <xf numFmtId="0" fontId="14" fillId="23" borderId="46" applyNumberFormat="0" applyAlignment="0" applyProtection="0"/>
    <xf numFmtId="0" fontId="14" fillId="23" borderId="46" applyNumberFormat="0" applyAlignment="0" applyProtection="0"/>
    <xf numFmtId="0" fontId="14" fillId="23" borderId="46" applyNumberFormat="0" applyAlignment="0" applyProtection="0"/>
    <xf numFmtId="0" fontId="14" fillId="23" borderId="46" applyNumberFormat="0" applyAlignment="0" applyProtection="0"/>
    <xf numFmtId="0" fontId="14" fillId="23" borderId="46" applyNumberFormat="0" applyAlignment="0" applyProtection="0"/>
    <xf numFmtId="0" fontId="21" fillId="7" borderId="45" applyNumberFormat="0" applyAlignment="0" applyProtection="0"/>
    <xf numFmtId="0" fontId="21" fillId="8" borderId="45" applyNumberFormat="0" applyAlignment="0" applyProtection="0"/>
    <xf numFmtId="0" fontId="21" fillId="7" borderId="45" applyNumberFormat="0" applyAlignment="0" applyProtection="0"/>
    <xf numFmtId="0" fontId="21" fillId="7" borderId="45" applyNumberFormat="0" applyAlignment="0" applyProtection="0"/>
    <xf numFmtId="0" fontId="21" fillId="7" borderId="45" applyNumberFormat="0" applyAlignment="0" applyProtection="0"/>
    <xf numFmtId="0" fontId="9" fillId="0" borderId="0"/>
    <xf numFmtId="0" fontId="18" fillId="8" borderId="45" applyNumberFormat="0" applyAlignment="0" applyProtection="0"/>
    <xf numFmtId="0" fontId="18" fillId="8" borderId="45" applyNumberFormat="0" applyAlignment="0" applyProtection="0"/>
    <xf numFmtId="0" fontId="18" fillId="8" borderId="45" applyNumberFormat="0" applyAlignment="0" applyProtection="0"/>
    <xf numFmtId="0" fontId="18" fillId="8" borderId="45" applyNumberFormat="0" applyAlignment="0" applyProtection="0"/>
    <xf numFmtId="0" fontId="18" fillId="8" borderId="45" applyNumberFormat="0" applyAlignment="0" applyProtection="0"/>
    <xf numFmtId="0" fontId="24" fillId="8" borderId="42" applyNumberFormat="0" applyAlignment="0" applyProtection="0"/>
    <xf numFmtId="9" fontId="9" fillId="0" borderId="0" applyFont="0" applyFill="0" applyBorder="0" applyAlignment="0" applyProtection="0"/>
    <xf numFmtId="0" fontId="24" fillId="8" borderId="42" applyNumberFormat="0" applyAlignment="0" applyProtection="0"/>
    <xf numFmtId="0" fontId="24" fillId="8" borderId="42" applyNumberFormat="0" applyAlignment="0" applyProtection="0"/>
    <xf numFmtId="0" fontId="24" fillId="8" borderId="42" applyNumberFormat="0" applyAlignment="0" applyProtection="0"/>
    <xf numFmtId="0" fontId="24" fillId="8" borderId="42" applyNumberFormat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43" fontId="9" fillId="0" borderId="0" applyFont="0" applyFill="0" applyBorder="0" applyAlignment="0" applyProtection="0"/>
    <xf numFmtId="0" fontId="8" fillId="0" borderId="0"/>
    <xf numFmtId="0" fontId="120" fillId="0" borderId="0"/>
    <xf numFmtId="0" fontId="14" fillId="0" borderId="0"/>
    <xf numFmtId="0" fontId="121" fillId="0" borderId="0"/>
    <xf numFmtId="0" fontId="21" fillId="77" borderId="45" applyNumberFormat="0" applyAlignment="0" applyProtection="0"/>
    <xf numFmtId="0" fontId="8" fillId="0" borderId="0"/>
    <xf numFmtId="9" fontId="8" fillId="0" borderId="0" applyFont="0" applyFill="0" applyBorder="0" applyAlignment="0" applyProtection="0"/>
    <xf numFmtId="0" fontId="80" fillId="48" borderId="0" applyBorder="0" applyProtection="0"/>
    <xf numFmtId="0" fontId="80" fillId="48" borderId="0" applyBorder="0" applyProtection="0"/>
    <xf numFmtId="0" fontId="15" fillId="76" borderId="0" applyNumberFormat="0" applyBorder="0" applyAlignment="0" applyProtection="0"/>
    <xf numFmtId="0" fontId="15" fillId="77" borderId="0" applyNumberFormat="0" applyBorder="0" applyAlignment="0" applyProtection="0"/>
    <xf numFmtId="0" fontId="15" fillId="76" borderId="0" applyNumberFormat="0" applyBorder="0" applyAlignment="0" applyProtection="0"/>
    <xf numFmtId="0" fontId="15" fillId="76" borderId="0" applyNumberFormat="0" applyBorder="0" applyAlignment="0" applyProtection="0"/>
    <xf numFmtId="0" fontId="15" fillId="76" borderId="0" applyNumberFormat="0" applyBorder="0" applyAlignment="0" applyProtection="0"/>
    <xf numFmtId="0" fontId="15" fillId="76" borderId="0" applyNumberFormat="0" applyBorder="0" applyAlignment="0" applyProtection="0"/>
    <xf numFmtId="43" fontId="8" fillId="0" borderId="0" applyFont="0" applyFill="0" applyBorder="0" applyAlignment="0" applyProtection="0"/>
    <xf numFmtId="0" fontId="15" fillId="77" borderId="0" applyNumberFormat="0" applyBorder="0" applyAlignment="0" applyProtection="0"/>
    <xf numFmtId="0" fontId="15" fillId="77" borderId="0" applyNumberFormat="0" applyBorder="0" applyAlignment="0" applyProtection="0"/>
    <xf numFmtId="0" fontId="15" fillId="77" borderId="0" applyNumberFormat="0" applyBorder="0" applyAlignment="0" applyProtection="0"/>
    <xf numFmtId="0" fontId="15" fillId="78" borderId="0" applyNumberFormat="0" applyBorder="0" applyAlignment="0" applyProtection="0"/>
    <xf numFmtId="0" fontId="15" fillId="78" borderId="0" applyNumberFormat="0" applyBorder="0" applyAlignment="0" applyProtection="0"/>
    <xf numFmtId="0" fontId="15" fillId="78" borderId="0" applyNumberFormat="0" applyBorder="0" applyAlignment="0" applyProtection="0"/>
    <xf numFmtId="0" fontId="15" fillId="78" borderId="0" applyNumberFormat="0" applyBorder="0" applyAlignment="0" applyProtection="0"/>
    <xf numFmtId="0" fontId="15" fillId="78" borderId="0" applyNumberFormat="0" applyBorder="0" applyAlignment="0" applyProtection="0"/>
    <xf numFmtId="193" fontId="49" fillId="0" borderId="1"/>
    <xf numFmtId="4" fontId="15" fillId="0" borderId="0"/>
    <xf numFmtId="193" fontId="122" fillId="0" borderId="0">
      <alignment vertical="top"/>
    </xf>
    <xf numFmtId="193" fontId="123" fillId="0" borderId="0">
      <alignment horizontal="right"/>
    </xf>
    <xf numFmtId="193" fontId="123" fillId="0" borderId="0">
      <alignment horizontal="left"/>
    </xf>
    <xf numFmtId="2" fontId="126" fillId="0" borderId="0">
      <protection locked="0"/>
    </xf>
    <xf numFmtId="2" fontId="127" fillId="0" borderId="0">
      <protection locked="0"/>
    </xf>
    <xf numFmtId="0" fontId="124" fillId="0" borderId="0"/>
    <xf numFmtId="0" fontId="125" fillId="0" borderId="0"/>
    <xf numFmtId="0" fontId="128" fillId="0" borderId="0">
      <alignment vertical="center"/>
    </xf>
    <xf numFmtId="4" fontId="15" fillId="0" borderId="0"/>
    <xf numFmtId="194" fontId="14" fillId="0" borderId="0" applyBorder="0" applyAlignment="0" applyProtection="0"/>
    <xf numFmtId="194" fontId="14" fillId="0" borderId="0" applyBorder="0" applyAlignment="0" applyProtection="0"/>
    <xf numFmtId="3" fontId="15" fillId="0" borderId="0"/>
    <xf numFmtId="167" fontId="15" fillId="0" borderId="0"/>
    <xf numFmtId="0" fontId="15" fillId="0" borderId="0"/>
    <xf numFmtId="0" fontId="15" fillId="0" borderId="0"/>
    <xf numFmtId="168" fontId="15" fillId="0" borderId="0"/>
    <xf numFmtId="169" fontId="15" fillId="0" borderId="0"/>
    <xf numFmtId="0" fontId="21" fillId="77" borderId="45" applyNumberFormat="0" applyAlignment="0" applyProtection="0"/>
    <xf numFmtId="0" fontId="21" fillId="77" borderId="45" applyNumberFormat="0" applyAlignment="0" applyProtection="0"/>
    <xf numFmtId="195" fontId="14" fillId="0" borderId="0" applyFill="0" applyBorder="0" applyAlignment="0" applyProtection="0"/>
    <xf numFmtId="0" fontId="129" fillId="0" borderId="5">
      <alignment horizontal="center"/>
    </xf>
    <xf numFmtId="2" fontId="15" fillId="0" borderId="0"/>
    <xf numFmtId="2" fontId="15" fillId="0" borderId="0"/>
    <xf numFmtId="0" fontId="12" fillId="0" borderId="0">
      <alignment horizontal="left"/>
    </xf>
    <xf numFmtId="0" fontId="21" fillId="77" borderId="45" applyNumberFormat="0" applyAlignment="0" applyProtection="0"/>
    <xf numFmtId="171" fontId="15" fillId="0" borderId="0"/>
    <xf numFmtId="196" fontId="14" fillId="0" borderId="0" applyFill="0" applyBorder="0" applyAlignment="0" applyProtection="0"/>
    <xf numFmtId="167" fontId="15" fillId="0" borderId="0"/>
    <xf numFmtId="0" fontId="14" fillId="0" borderId="0"/>
    <xf numFmtId="0" fontId="14" fillId="0" borderId="0"/>
    <xf numFmtId="0" fontId="14" fillId="0" borderId="0"/>
    <xf numFmtId="173" fontId="126" fillId="0" borderId="0">
      <protection locked="0"/>
    </xf>
    <xf numFmtId="188" fontId="126" fillId="0" borderId="0">
      <protection locked="0"/>
    </xf>
    <xf numFmtId="9" fontId="15" fillId="0" borderId="0"/>
    <xf numFmtId="9" fontId="15" fillId="0" borderId="0"/>
    <xf numFmtId="0" fontId="123" fillId="0" borderId="0"/>
    <xf numFmtId="197" fontId="15" fillId="0" borderId="0"/>
    <xf numFmtId="197" fontId="130" fillId="0" borderId="13"/>
    <xf numFmtId="175" fontId="14" fillId="0" borderId="0">
      <protection locked="0"/>
    </xf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4" fillId="0" borderId="0" applyFill="0" applyBorder="0" applyAlignment="0" applyProtection="0"/>
    <xf numFmtId="194" fontId="15" fillId="0" borderId="0"/>
    <xf numFmtId="198" fontId="14" fillId="0" borderId="0" applyFill="0" applyBorder="0" applyAlignment="0" applyProtection="0"/>
    <xf numFmtId="194" fontId="14" fillId="0" borderId="0"/>
    <xf numFmtId="194" fontId="14" fillId="0" borderId="0"/>
    <xf numFmtId="194" fontId="14" fillId="0" borderId="0"/>
    <xf numFmtId="177" fontId="15" fillId="0" borderId="0"/>
    <xf numFmtId="178" fontId="15" fillId="0" borderId="0"/>
    <xf numFmtId="0" fontId="59" fillId="0" borderId="14"/>
    <xf numFmtId="2" fontId="131" fillId="0" borderId="0">
      <protection locked="0"/>
    </xf>
    <xf numFmtId="2" fontId="131" fillId="0" borderId="0">
      <protection locked="0"/>
    </xf>
    <xf numFmtId="188" fontId="126" fillId="0" borderId="0">
      <protection locked="0"/>
    </xf>
    <xf numFmtId="192" fontId="126" fillId="0" borderId="0">
      <protection locked="0"/>
    </xf>
    <xf numFmtId="0" fontId="14" fillId="0" borderId="0"/>
    <xf numFmtId="198" fontId="81" fillId="0" borderId="0" applyFill="0" applyBorder="0" applyAlignment="0" applyProtection="0"/>
    <xf numFmtId="194" fontId="14" fillId="0" borderId="0" applyFill="0" applyBorder="0" applyAlignment="0" applyProtection="0"/>
    <xf numFmtId="198" fontId="14" fillId="0" borderId="0" applyFill="0" applyBorder="0" applyAlignment="0" applyProtection="0"/>
    <xf numFmtId="194" fontId="14" fillId="0" borderId="0" applyFill="0" applyBorder="0" applyAlignment="0" applyProtection="0"/>
    <xf numFmtId="198" fontId="14" fillId="0" borderId="0" applyFill="0" applyBorder="0" applyAlignment="0" applyProtection="0"/>
    <xf numFmtId="3" fontId="15" fillId="0" borderId="0"/>
    <xf numFmtId="0" fontId="59" fillId="0" borderId="14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34" fillId="0" borderId="0" applyNumberFormat="0" applyFill="0" applyBorder="0" applyAlignment="0" applyProtection="0"/>
    <xf numFmtId="0" fontId="135" fillId="0" borderId="50" applyNumberFormat="0" applyFill="0" applyAlignment="0" applyProtection="0"/>
    <xf numFmtId="0" fontId="136" fillId="0" borderId="51" applyNumberFormat="0" applyFill="0" applyAlignment="0" applyProtection="0"/>
    <xf numFmtId="0" fontId="137" fillId="0" borderId="52" applyNumberFormat="0" applyFill="0" applyAlignment="0" applyProtection="0"/>
    <xf numFmtId="0" fontId="137" fillId="0" borderId="0" applyNumberFormat="0" applyFill="0" applyBorder="0" applyAlignment="0" applyProtection="0"/>
    <xf numFmtId="0" fontId="138" fillId="87" borderId="0" applyNumberFormat="0" applyBorder="0" applyAlignment="0" applyProtection="0"/>
    <xf numFmtId="0" fontId="139" fillId="88" borderId="0" applyNumberFormat="0" applyBorder="0" applyAlignment="0" applyProtection="0"/>
    <xf numFmtId="0" fontId="140" fillId="89" borderId="0" applyNumberFormat="0" applyBorder="0" applyAlignment="0" applyProtection="0"/>
    <xf numFmtId="0" fontId="141" fillId="90" borderId="53" applyNumberFormat="0" applyAlignment="0" applyProtection="0"/>
    <xf numFmtId="0" fontId="142" fillId="91" borderId="54" applyNumberFormat="0" applyAlignment="0" applyProtection="0"/>
    <xf numFmtId="0" fontId="143" fillId="91" borderId="53" applyNumberFormat="0" applyAlignment="0" applyProtection="0"/>
    <xf numFmtId="0" fontId="144" fillId="0" borderId="55" applyNumberFormat="0" applyFill="0" applyAlignment="0" applyProtection="0"/>
    <xf numFmtId="0" fontId="145" fillId="92" borderId="56" applyNumberFormat="0" applyAlignment="0" applyProtection="0"/>
    <xf numFmtId="0" fontId="146" fillId="0" borderId="0" applyNumberFormat="0" applyFill="0" applyBorder="0" applyAlignment="0" applyProtection="0"/>
    <xf numFmtId="0" fontId="120" fillId="93" borderId="57" applyNumberFormat="0" applyFont="0" applyAlignment="0" applyProtection="0"/>
    <xf numFmtId="0" fontId="147" fillId="0" borderId="0" applyNumberFormat="0" applyFill="0" applyBorder="0" applyAlignment="0" applyProtection="0"/>
    <xf numFmtId="0" fontId="148" fillId="94" borderId="0" applyNumberFormat="0" applyBorder="0" applyAlignment="0" applyProtection="0"/>
    <xf numFmtId="0" fontId="6" fillId="95" borderId="0" applyNumberFormat="0" applyBorder="0" applyAlignment="0" applyProtection="0"/>
    <xf numFmtId="0" fontId="6" fillId="96" borderId="0" applyNumberFormat="0" applyBorder="0" applyAlignment="0" applyProtection="0"/>
    <xf numFmtId="0" fontId="148" fillId="97" borderId="0" applyNumberFormat="0" applyBorder="0" applyAlignment="0" applyProtection="0"/>
    <xf numFmtId="0" fontId="148" fillId="98" borderId="0" applyNumberFormat="0" applyBorder="0" applyAlignment="0" applyProtection="0"/>
    <xf numFmtId="0" fontId="6" fillId="99" borderId="0" applyNumberFormat="0" applyBorder="0" applyAlignment="0" applyProtection="0"/>
    <xf numFmtId="0" fontId="6" fillId="100" borderId="0" applyNumberFormat="0" applyBorder="0" applyAlignment="0" applyProtection="0"/>
    <xf numFmtId="0" fontId="148" fillId="101" borderId="0" applyNumberFormat="0" applyBorder="0" applyAlignment="0" applyProtection="0"/>
    <xf numFmtId="0" fontId="148" fillId="102" borderId="0" applyNumberFormat="0" applyBorder="0" applyAlignment="0" applyProtection="0"/>
    <xf numFmtId="0" fontId="6" fillId="103" borderId="0" applyNumberFormat="0" applyBorder="0" applyAlignment="0" applyProtection="0"/>
    <xf numFmtId="0" fontId="6" fillId="104" borderId="0" applyNumberFormat="0" applyBorder="0" applyAlignment="0" applyProtection="0"/>
    <xf numFmtId="0" fontId="148" fillId="105" borderId="0" applyNumberFormat="0" applyBorder="0" applyAlignment="0" applyProtection="0"/>
    <xf numFmtId="0" fontId="148" fillId="106" borderId="0" applyNumberFormat="0" applyBorder="0" applyAlignment="0" applyProtection="0"/>
    <xf numFmtId="0" fontId="6" fillId="107" borderId="0" applyNumberFormat="0" applyBorder="0" applyAlignment="0" applyProtection="0"/>
    <xf numFmtId="0" fontId="6" fillId="108" borderId="0" applyNumberFormat="0" applyBorder="0" applyAlignment="0" applyProtection="0"/>
    <xf numFmtId="0" fontId="148" fillId="109" borderId="0" applyNumberFormat="0" applyBorder="0" applyAlignment="0" applyProtection="0"/>
    <xf numFmtId="0" fontId="148" fillId="110" borderId="0" applyNumberFormat="0" applyBorder="0" applyAlignment="0" applyProtection="0"/>
    <xf numFmtId="0" fontId="6" fillId="111" borderId="0" applyNumberFormat="0" applyBorder="0" applyAlignment="0" applyProtection="0"/>
    <xf numFmtId="0" fontId="6" fillId="112" borderId="0" applyNumberFormat="0" applyBorder="0" applyAlignment="0" applyProtection="0"/>
    <xf numFmtId="0" fontId="148" fillId="113" borderId="0" applyNumberFormat="0" applyBorder="0" applyAlignment="0" applyProtection="0"/>
    <xf numFmtId="0" fontId="148" fillId="114" borderId="0" applyNumberFormat="0" applyBorder="0" applyAlignment="0" applyProtection="0"/>
    <xf numFmtId="0" fontId="6" fillId="115" borderId="0" applyNumberFormat="0" applyBorder="0" applyAlignment="0" applyProtection="0"/>
    <xf numFmtId="0" fontId="6" fillId="116" borderId="0" applyNumberFormat="0" applyBorder="0" applyAlignment="0" applyProtection="0"/>
    <xf numFmtId="0" fontId="148" fillId="117" borderId="0" applyNumberFormat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120" fillId="0" borderId="0"/>
    <xf numFmtId="0" fontId="14" fillId="0" borderId="0"/>
    <xf numFmtId="176" fontId="14" fillId="0" borderId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12" fillId="0" borderId="0" xfId="0" applyFont="1" applyAlignment="1">
      <alignment wrapText="1"/>
    </xf>
    <xf numFmtId="0" fontId="67" fillId="0" borderId="0" xfId="0" applyFont="1"/>
    <xf numFmtId="0" fontId="68" fillId="0" borderId="0" xfId="0" applyFont="1" applyAlignment="1"/>
    <xf numFmtId="0" fontId="68" fillId="0" borderId="0" xfId="0" applyFont="1"/>
    <xf numFmtId="0" fontId="68" fillId="24" borderId="17" xfId="0" applyFont="1" applyFill="1" applyBorder="1" applyAlignment="1">
      <alignment horizontal="center" vertical="center" wrapText="1"/>
    </xf>
    <xf numFmtId="0" fontId="69" fillId="0" borderId="0" xfId="0" applyFont="1"/>
    <xf numFmtId="0" fontId="70" fillId="0" borderId="0" xfId="0" applyFont="1" applyAlignment="1"/>
    <xf numFmtId="0" fontId="70" fillId="0" borderId="0" xfId="0" applyFont="1"/>
    <xf numFmtId="0" fontId="71" fillId="0" borderId="0" xfId="0" applyFont="1"/>
    <xf numFmtId="0" fontId="68" fillId="39" borderId="17" xfId="0" applyFont="1" applyFill="1" applyBorder="1" applyAlignment="1">
      <alignment horizontal="center"/>
    </xf>
    <xf numFmtId="3" fontId="68" fillId="38" borderId="17" xfId="0" applyNumberFormat="1" applyFont="1" applyFill="1" applyBorder="1" applyAlignment="1">
      <alignment horizontal="right"/>
    </xf>
    <xf numFmtId="0" fontId="68" fillId="41" borderId="17" xfId="0" applyFont="1" applyFill="1" applyBorder="1" applyAlignment="1">
      <alignment horizontal="center"/>
    </xf>
    <xf numFmtId="3" fontId="68" fillId="40" borderId="17" xfId="0" applyNumberFormat="1" applyFont="1" applyFill="1" applyBorder="1" applyAlignment="1">
      <alignment horizontal="right"/>
    </xf>
    <xf numFmtId="0" fontId="74" fillId="24" borderId="17" xfId="0" applyFont="1" applyFill="1" applyBorder="1" applyAlignment="1">
      <alignment horizontal="center" vertical="center"/>
    </xf>
    <xf numFmtId="3" fontId="74" fillId="24" borderId="17" xfId="0" applyNumberFormat="1" applyFont="1" applyFill="1" applyBorder="1" applyAlignment="1">
      <alignment horizontal="right" vertical="center"/>
    </xf>
    <xf numFmtId="0" fontId="69" fillId="0" borderId="0" xfId="0" applyFont="1" applyAlignment="1">
      <alignment vertical="center"/>
    </xf>
    <xf numFmtId="3" fontId="68" fillId="24" borderId="17" xfId="0" applyNumberFormat="1" applyFont="1" applyFill="1" applyBorder="1" applyAlignment="1">
      <alignment horizontal="right"/>
    </xf>
    <xf numFmtId="0" fontId="68" fillId="24" borderId="21" xfId="0" applyFont="1" applyFill="1" applyBorder="1" applyAlignment="1">
      <alignment horizontal="center" vertical="center" wrapText="1"/>
    </xf>
    <xf numFmtId="0" fontId="68" fillId="26" borderId="21" xfId="0" applyFont="1" applyFill="1" applyBorder="1" applyAlignment="1">
      <alignment horizontal="center" vertical="center" wrapText="1"/>
    </xf>
    <xf numFmtId="0" fontId="69" fillId="26" borderId="21" xfId="0" applyFont="1" applyFill="1" applyBorder="1" applyAlignment="1">
      <alignment horizontal="center"/>
    </xf>
    <xf numFmtId="14" fontId="72" fillId="33" borderId="0" xfId="0" applyNumberFormat="1" applyFont="1" applyFill="1" applyAlignment="1">
      <alignment horizontal="left"/>
    </xf>
    <xf numFmtId="0" fontId="68" fillId="0" borderId="21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69" fillId="24" borderId="21" xfId="0" applyFont="1" applyFill="1" applyBorder="1" applyAlignment="1">
      <alignment horizontal="center"/>
    </xf>
    <xf numFmtId="14" fontId="72" fillId="33" borderId="0" xfId="228" applyNumberFormat="1" applyFont="1" applyFill="1" applyAlignment="1">
      <alignment horizontal="left"/>
    </xf>
    <xf numFmtId="0" fontId="70" fillId="50" borderId="21" xfId="0" applyFont="1" applyFill="1" applyBorder="1" applyAlignment="1">
      <alignment horizontal="center" vertical="center" wrapText="1"/>
    </xf>
    <xf numFmtId="0" fontId="70" fillId="0" borderId="21" xfId="0" applyFont="1" applyBorder="1" applyAlignment="1">
      <alignment horizontal="center"/>
    </xf>
    <xf numFmtId="0" fontId="71" fillId="0" borderId="21" xfId="0" applyFont="1" applyBorder="1" applyAlignment="1">
      <alignment horizontal="center"/>
    </xf>
    <xf numFmtId="17" fontId="72" fillId="33" borderId="0" xfId="0" applyNumberFormat="1" applyFont="1" applyFill="1" applyAlignment="1">
      <alignment horizontal="left"/>
    </xf>
    <xf numFmtId="0" fontId="14" fillId="0" borderId="0" xfId="228"/>
    <xf numFmtId="0" fontId="68" fillId="0" borderId="0" xfId="228" applyFont="1" applyAlignment="1"/>
    <xf numFmtId="0" fontId="68" fillId="0" borderId="0" xfId="228" applyFont="1"/>
    <xf numFmtId="0" fontId="69" fillId="0" borderId="0" xfId="228" applyFont="1"/>
    <xf numFmtId="0" fontId="68" fillId="24" borderId="21" xfId="228" applyFont="1" applyFill="1" applyBorder="1" applyAlignment="1">
      <alignment horizontal="center" vertical="center" wrapText="1"/>
    </xf>
    <xf numFmtId="180" fontId="73" fillId="49" borderId="0" xfId="0" applyNumberFormat="1" applyFont="1" applyFill="1" applyAlignment="1">
      <alignment horizontal="left"/>
    </xf>
    <xf numFmtId="180" fontId="73" fillId="35" borderId="0" xfId="0" applyNumberFormat="1" applyFont="1" applyFill="1" applyAlignment="1">
      <alignment horizontal="left"/>
    </xf>
    <xf numFmtId="0" fontId="70" fillId="30" borderId="21" xfId="0" applyFont="1" applyFill="1" applyBorder="1" applyAlignment="1">
      <alignment horizontal="center" vertical="center" wrapText="1"/>
    </xf>
    <xf numFmtId="0" fontId="71" fillId="30" borderId="21" xfId="0" applyFont="1" applyFill="1" applyBorder="1" applyAlignment="1">
      <alignment horizontal="center"/>
    </xf>
    <xf numFmtId="0" fontId="74" fillId="39" borderId="17" xfId="0" applyFont="1" applyFill="1" applyBorder="1" applyAlignment="1">
      <alignment horizontal="center" vertical="center"/>
    </xf>
    <xf numFmtId="3" fontId="74" fillId="39" borderId="17" xfId="0" applyNumberFormat="1" applyFont="1" applyFill="1" applyBorder="1" applyAlignment="1">
      <alignment horizontal="right" vertical="center"/>
    </xf>
    <xf numFmtId="0" fontId="74" fillId="41" borderId="17" xfId="0" applyFont="1" applyFill="1" applyBorder="1" applyAlignment="1">
      <alignment horizontal="center" vertical="center"/>
    </xf>
    <xf numFmtId="3" fontId="74" fillId="41" borderId="17" xfId="0" applyNumberFormat="1" applyFont="1" applyFill="1" applyBorder="1" applyAlignment="1">
      <alignment horizontal="right" vertical="center"/>
    </xf>
    <xf numFmtId="14" fontId="73" fillId="49" borderId="0" xfId="0" applyNumberFormat="1" applyFont="1" applyFill="1" applyAlignment="1">
      <alignment horizontal="left"/>
    </xf>
    <xf numFmtId="3" fontId="71" fillId="50" borderId="47" xfId="611" applyNumberFormat="1" applyFont="1" applyFill="1" applyBorder="1" applyAlignment="1">
      <alignment horizontal="right"/>
    </xf>
    <xf numFmtId="3" fontId="71" fillId="51" borderId="47" xfId="611" applyNumberFormat="1" applyFont="1" applyFill="1" applyBorder="1" applyAlignment="1">
      <alignment horizontal="right"/>
    </xf>
    <xf numFmtId="3" fontId="70" fillId="32" borderId="47" xfId="611" applyNumberFormat="1" applyFont="1" applyFill="1" applyBorder="1" applyAlignment="1">
      <alignment horizontal="right"/>
    </xf>
    <xf numFmtId="3" fontId="70" fillId="51" borderId="47" xfId="611" applyNumberFormat="1" applyFont="1" applyFill="1" applyBorder="1" applyAlignment="1">
      <alignment horizontal="right"/>
    </xf>
    <xf numFmtId="3" fontId="70" fillId="0" borderId="47" xfId="611" applyNumberFormat="1" applyFont="1" applyBorder="1" applyAlignment="1">
      <alignment horizontal="right"/>
    </xf>
    <xf numFmtId="3" fontId="68" fillId="0" borderId="44" xfId="0" applyNumberFormat="1" applyFont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8" fillId="0" borderId="44" xfId="0" applyNumberFormat="1" applyFont="1" applyBorder="1" applyAlignment="1">
      <alignment horizontal="right"/>
    </xf>
    <xf numFmtId="3" fontId="68" fillId="25" borderId="44" xfId="0" applyNumberFormat="1" applyFont="1" applyFill="1" applyBorder="1" applyAlignment="1">
      <alignment horizontal="right"/>
    </xf>
    <xf numFmtId="3" fontId="69" fillId="24" borderId="44" xfId="0" applyNumberFormat="1" applyFont="1" applyFill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9" fillId="34" borderId="44" xfId="0" applyNumberFormat="1" applyFont="1" applyFill="1" applyBorder="1" applyAlignment="1">
      <alignment horizontal="right"/>
    </xf>
    <xf numFmtId="3" fontId="68" fillId="0" borderId="44" xfId="0" applyNumberFormat="1" applyFont="1" applyBorder="1" applyAlignment="1" applyProtection="1">
      <alignment horizontal="right"/>
    </xf>
    <xf numFmtId="3" fontId="132" fillId="0" borderId="49" xfId="0" applyNumberFormat="1" applyFont="1" applyBorder="1" applyAlignment="1">
      <alignment horizontal="right"/>
    </xf>
    <xf numFmtId="3" fontId="132" fillId="84" borderId="49" xfId="0" applyNumberFormat="1" applyFont="1" applyFill="1" applyBorder="1" applyAlignment="1">
      <alignment horizontal="right"/>
    </xf>
    <xf numFmtId="3" fontId="132" fillId="85" borderId="49" xfId="0" applyNumberFormat="1" applyFont="1" applyFill="1" applyBorder="1" applyAlignment="1">
      <alignment horizontal="right"/>
    </xf>
    <xf numFmtId="3" fontId="133" fillId="84" borderId="49" xfId="0" applyNumberFormat="1" applyFont="1" applyFill="1" applyBorder="1" applyAlignment="1">
      <alignment horizontal="right"/>
    </xf>
    <xf numFmtId="0" fontId="74" fillId="37" borderId="44" xfId="1183" applyFont="1" applyFill="1" applyBorder="1" applyAlignment="1">
      <alignment horizontal="right"/>
    </xf>
    <xf numFmtId="0" fontId="68" fillId="0" borderId="44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3" fontId="68" fillId="27" borderId="44" xfId="0" applyNumberFormat="1" applyFont="1" applyFill="1" applyBorder="1" applyAlignment="1">
      <alignment horizontal="right"/>
    </xf>
    <xf numFmtId="0" fontId="69" fillId="26" borderId="44" xfId="0" applyFont="1" applyFill="1" applyBorder="1" applyAlignment="1">
      <alignment horizontal="center"/>
    </xf>
    <xf numFmtId="3" fontId="69" fillId="26" borderId="44" xfId="0" applyNumberFormat="1" applyFont="1" applyFill="1" applyBorder="1" applyAlignment="1">
      <alignment horizontal="right"/>
    </xf>
    <xf numFmtId="3" fontId="68" fillId="37" borderId="44" xfId="0" applyNumberFormat="1" applyFont="1" applyFill="1" applyBorder="1" applyAlignment="1">
      <alignment horizontal="right"/>
    </xf>
    <xf numFmtId="3" fontId="69" fillId="37" borderId="44" xfId="0" applyNumberFormat="1" applyFont="1" applyFill="1" applyBorder="1" applyAlignment="1">
      <alignment horizontal="right"/>
    </xf>
    <xf numFmtId="0" fontId="68" fillId="0" borderId="44" xfId="0" applyFont="1" applyFill="1" applyBorder="1"/>
    <xf numFmtId="0" fontId="68" fillId="0" borderId="48" xfId="0" applyFont="1" applyBorder="1" applyAlignment="1">
      <alignment horizontal="center"/>
    </xf>
    <xf numFmtId="3" fontId="68" fillId="0" borderId="48" xfId="0" applyNumberFormat="1" applyFont="1" applyBorder="1" applyAlignment="1">
      <alignment horizontal="right"/>
    </xf>
    <xf numFmtId="3" fontId="68" fillId="47" borderId="48" xfId="0" applyNumberFormat="1" applyFont="1" applyFill="1" applyBorder="1" applyAlignment="1">
      <alignment horizontal="right"/>
    </xf>
    <xf numFmtId="3" fontId="69" fillId="47" borderId="48" xfId="0" applyNumberFormat="1" applyFont="1" applyFill="1" applyBorder="1" applyAlignment="1">
      <alignment horizontal="right"/>
    </xf>
    <xf numFmtId="3" fontId="69" fillId="34" borderId="48" xfId="0" applyNumberFormat="1" applyFont="1" applyFill="1" applyBorder="1" applyAlignment="1">
      <alignment horizontal="right"/>
    </xf>
    <xf numFmtId="0" fontId="69" fillId="0" borderId="48" xfId="0" applyFont="1" applyBorder="1" applyAlignment="1">
      <alignment horizontal="center"/>
    </xf>
    <xf numFmtId="0" fontId="69" fillId="79" borderId="48" xfId="0" applyFont="1" applyFill="1" applyBorder="1" applyAlignment="1">
      <alignment horizontal="center"/>
    </xf>
    <xf numFmtId="3" fontId="69" fillId="79" borderId="48" xfId="0" applyNumberFormat="1" applyFont="1" applyFill="1" applyBorder="1" applyAlignment="1">
      <alignment horizontal="right"/>
    </xf>
    <xf numFmtId="0" fontId="70" fillId="0" borderId="47" xfId="0" applyFont="1" applyBorder="1" applyAlignment="1">
      <alignment horizontal="center"/>
    </xf>
    <xf numFmtId="3" fontId="70" fillId="0" borderId="47" xfId="0" applyNumberFormat="1" applyFont="1" applyBorder="1" applyAlignment="1">
      <alignment horizontal="right"/>
    </xf>
    <xf numFmtId="3" fontId="70" fillId="36" borderId="47" xfId="0" applyNumberFormat="1" applyFont="1" applyFill="1" applyBorder="1" applyAlignment="1">
      <alignment horizontal="right"/>
    </xf>
    <xf numFmtId="0" fontId="71" fillId="0" borderId="47" xfId="0" applyFont="1" applyBorder="1" applyAlignment="1">
      <alignment horizontal="center"/>
    </xf>
    <xf numFmtId="0" fontId="71" fillId="75" borderId="47" xfId="0" applyFont="1" applyFill="1" applyBorder="1" applyAlignment="1">
      <alignment horizontal="center"/>
    </xf>
    <xf numFmtId="0" fontId="69" fillId="24" borderId="21" xfId="0" applyFont="1" applyFill="1" applyBorder="1" applyAlignment="1">
      <alignment horizontal="left"/>
    </xf>
    <xf numFmtId="0" fontId="69" fillId="24" borderId="44" xfId="0" applyFont="1" applyFill="1" applyBorder="1" applyAlignment="1">
      <alignment horizontal="center"/>
    </xf>
    <xf numFmtId="0" fontId="149" fillId="0" borderId="49" xfId="0" applyFont="1" applyBorder="1" applyAlignment="1">
      <alignment horizontal="center"/>
    </xf>
    <xf numFmtId="0" fontId="149" fillId="0" borderId="49" xfId="0" applyFont="1" applyFill="1" applyBorder="1" applyAlignment="1">
      <alignment horizontal="right"/>
    </xf>
    <xf numFmtId="199" fontId="149" fillId="0" borderId="49" xfId="0" applyNumberFormat="1" applyFont="1" applyFill="1" applyBorder="1" applyAlignment="1">
      <alignment horizontal="right"/>
    </xf>
    <xf numFmtId="199" fontId="149" fillId="81" borderId="49" xfId="0" applyNumberFormat="1" applyFont="1" applyFill="1" applyBorder="1" applyAlignment="1">
      <alignment horizontal="right"/>
    </xf>
    <xf numFmtId="0" fontId="150" fillId="0" borderId="49" xfId="0" applyFont="1" applyBorder="1" applyAlignment="1">
      <alignment horizontal="center"/>
    </xf>
    <xf numFmtId="199" fontId="150" fillId="82" borderId="49" xfId="0" applyNumberFormat="1" applyFont="1" applyFill="1" applyBorder="1" applyAlignment="1">
      <alignment horizontal="right"/>
    </xf>
    <xf numFmtId="0" fontId="150" fillId="83" borderId="49" xfId="0" applyFont="1" applyFill="1" applyBorder="1" applyAlignment="1">
      <alignment horizontal="center"/>
    </xf>
    <xf numFmtId="199" fontId="150" fillId="83" borderId="49" xfId="0" applyNumberFormat="1" applyFont="1" applyFill="1" applyBorder="1" applyAlignment="1">
      <alignment horizontal="right"/>
    </xf>
    <xf numFmtId="0" fontId="69" fillId="24" borderId="21" xfId="0" applyFont="1" applyFill="1" applyBorder="1" applyAlignment="1">
      <alignment horizontal="left"/>
    </xf>
    <xf numFmtId="3" fontId="68" fillId="0" borderId="44" xfId="0" applyNumberFormat="1" applyFont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0" fontId="71" fillId="30" borderId="21" xfId="0" applyFont="1" applyFill="1" applyBorder="1" applyAlignment="1">
      <alignment horizontal="left"/>
    </xf>
    <xf numFmtId="0" fontId="69" fillId="24" borderId="21" xfId="0" applyFont="1" applyFill="1" applyBorder="1" applyAlignment="1">
      <alignment horizontal="left"/>
    </xf>
    <xf numFmtId="0" fontId="69" fillId="24" borderId="21" xfId="0" applyFont="1" applyFill="1" applyBorder="1" applyAlignment="1">
      <alignment horizontal="left"/>
    </xf>
    <xf numFmtId="0" fontId="68" fillId="0" borderId="44" xfId="0" applyFont="1" applyBorder="1" applyAlignment="1">
      <alignment horizontal="center"/>
    </xf>
    <xf numFmtId="3" fontId="68" fillId="0" borderId="44" xfId="0" applyNumberFormat="1" applyFont="1" applyBorder="1" applyAlignment="1">
      <alignment horizontal="right"/>
    </xf>
    <xf numFmtId="0" fontId="69" fillId="0" borderId="44" xfId="0" applyFont="1" applyBorder="1" applyAlignment="1">
      <alignment horizontal="center"/>
    </xf>
    <xf numFmtId="3" fontId="68" fillId="25" borderId="44" xfId="0" applyNumberFormat="1" applyFont="1" applyFill="1" applyBorder="1" applyAlignment="1">
      <alignment horizontal="right"/>
    </xf>
    <xf numFmtId="0" fontId="69" fillId="24" borderId="44" xfId="0" applyFont="1" applyFill="1" applyBorder="1" applyAlignment="1">
      <alignment horizontal="center"/>
    </xf>
    <xf numFmtId="3" fontId="69" fillId="24" borderId="44" xfId="0" applyNumberFormat="1" applyFont="1" applyFill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9" fillId="34" borderId="44" xfId="0" applyNumberFormat="1" applyFont="1" applyFill="1" applyBorder="1" applyAlignment="1">
      <alignment horizontal="right"/>
    </xf>
    <xf numFmtId="0" fontId="0" fillId="0" borderId="44" xfId="0" applyNumberFormat="1" applyBorder="1" applyProtection="1"/>
    <xf numFmtId="0" fontId="69" fillId="24" borderId="44" xfId="1075" applyFont="1" applyFill="1" applyBorder="1" applyAlignment="1">
      <alignment horizontal="center"/>
    </xf>
    <xf numFmtId="0" fontId="69" fillId="0" borderId="44" xfId="1075" applyFont="1" applyBorder="1" applyAlignment="1">
      <alignment horizontal="center"/>
    </xf>
    <xf numFmtId="0" fontId="68" fillId="0" borderId="44" xfId="1075" applyFont="1" applyBorder="1" applyAlignment="1">
      <alignment horizontal="center"/>
    </xf>
    <xf numFmtId="0" fontId="69" fillId="26" borderId="21" xfId="0" applyFont="1" applyFill="1" applyBorder="1" applyAlignment="1">
      <alignment horizontal="left"/>
    </xf>
    <xf numFmtId="0" fontId="70" fillId="0" borderId="47" xfId="611" applyFont="1" applyBorder="1" applyAlignment="1">
      <alignment horizontal="center"/>
    </xf>
    <xf numFmtId="3" fontId="70" fillId="0" borderId="47" xfId="611" applyNumberFormat="1" applyFont="1" applyBorder="1" applyAlignment="1">
      <alignment horizontal="right"/>
    </xf>
    <xf numFmtId="0" fontId="71" fillId="0" borderId="47" xfId="611" applyFont="1" applyBorder="1" applyAlignment="1">
      <alignment horizontal="center"/>
    </xf>
    <xf numFmtId="0" fontId="71" fillId="80" borderId="47" xfId="611" applyFont="1" applyFill="1" applyBorder="1" applyAlignment="1">
      <alignment horizontal="center"/>
    </xf>
    <xf numFmtId="0" fontId="69" fillId="24" borderId="21" xfId="0" applyFont="1" applyFill="1" applyBorder="1" applyAlignment="1">
      <alignment horizontal="left"/>
    </xf>
    <xf numFmtId="0" fontId="69" fillId="24" borderId="21" xfId="0" applyFont="1" applyFill="1" applyBorder="1" applyAlignment="1">
      <alignment horizontal="left"/>
    </xf>
    <xf numFmtId="0" fontId="69" fillId="24" borderId="21" xfId="0" applyFont="1" applyFill="1" applyBorder="1" applyAlignment="1">
      <alignment horizontal="left"/>
    </xf>
    <xf numFmtId="0" fontId="71" fillId="50" borderId="47" xfId="0" applyFont="1" applyFill="1" applyBorder="1" applyAlignment="1">
      <alignment horizontal="center"/>
    </xf>
    <xf numFmtId="0" fontId="151" fillId="0" borderId="44" xfId="0" applyFont="1" applyFill="1" applyBorder="1"/>
    <xf numFmtId="0" fontId="151" fillId="0" borderId="44" xfId="234" applyFont="1" applyBorder="1"/>
    <xf numFmtId="1" fontId="151" fillId="0" borderId="44" xfId="234" applyNumberFormat="1" applyFont="1" applyBorder="1"/>
    <xf numFmtId="0" fontId="151" fillId="34" borderId="44" xfId="0" applyFont="1" applyFill="1" applyBorder="1"/>
    <xf numFmtId="0" fontId="151" fillId="86" borderId="44" xfId="234" applyFont="1" applyFill="1" applyBorder="1"/>
    <xf numFmtId="0" fontId="14" fillId="0" borderId="44" xfId="0" applyFont="1" applyFill="1" applyBorder="1"/>
    <xf numFmtId="0" fontId="152" fillId="37" borderId="44" xfId="0" applyFont="1" applyFill="1" applyBorder="1" applyAlignment="1">
      <alignment horizontal="right"/>
    </xf>
    <xf numFmtId="0" fontId="152" fillId="86" borderId="44" xfId="0" applyFont="1" applyFill="1" applyBorder="1" applyAlignment="1">
      <alignment horizontal="right"/>
    </xf>
    <xf numFmtId="0" fontId="0" fillId="0" borderId="0" xfId="0" applyFont="1"/>
    <xf numFmtId="3" fontId="68" fillId="0" borderId="44" xfId="0" applyNumberFormat="1" applyFont="1" applyFill="1" applyBorder="1" applyAlignment="1" applyProtection="1">
      <alignment horizontal="right"/>
    </xf>
    <xf numFmtId="3" fontId="68" fillId="74" borderId="44" xfId="0" applyNumberFormat="1" applyFont="1" applyFill="1" applyBorder="1" applyAlignment="1" applyProtection="1">
      <alignment horizontal="right"/>
    </xf>
    <xf numFmtId="199" fontId="149" fillId="0" borderId="49" xfId="0" applyNumberFormat="1" applyFont="1" applyBorder="1" applyAlignment="1">
      <alignment horizontal="right"/>
    </xf>
    <xf numFmtId="3" fontId="68" fillId="0" borderId="44" xfId="0" applyNumberFormat="1" applyFont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8" fillId="0" borderId="44" xfId="0" applyNumberFormat="1" applyFont="1" applyBorder="1" applyAlignment="1" applyProtection="1">
      <alignment horizontal="right"/>
    </xf>
    <xf numFmtId="3" fontId="71" fillId="50" borderId="44" xfId="0" applyNumberFormat="1" applyFont="1" applyFill="1" applyBorder="1" applyAlignment="1">
      <alignment horizontal="right"/>
    </xf>
    <xf numFmtId="3" fontId="71" fillId="51" borderId="44" xfId="0" applyNumberFormat="1" applyFont="1" applyFill="1" applyBorder="1" applyAlignment="1">
      <alignment horizontal="right"/>
    </xf>
    <xf numFmtId="3" fontId="70" fillId="32" borderId="44" xfId="0" applyNumberFormat="1" applyFont="1" applyFill="1" applyBorder="1" applyAlignment="1">
      <alignment horizontal="right"/>
    </xf>
    <xf numFmtId="3" fontId="70" fillId="51" borderId="44" xfId="0" applyNumberFormat="1" applyFont="1" applyFill="1" applyBorder="1" applyAlignment="1">
      <alignment horizontal="right"/>
    </xf>
    <xf numFmtId="3" fontId="70" fillId="0" borderId="44" xfId="0" applyNumberFormat="1" applyFont="1" applyBorder="1" applyAlignment="1">
      <alignment horizontal="right"/>
    </xf>
    <xf numFmtId="3" fontId="68" fillId="25" borderId="44" xfId="0" applyNumberFormat="1" applyFont="1" applyFill="1" applyBorder="1" applyAlignment="1">
      <alignment horizontal="right"/>
    </xf>
    <xf numFmtId="3" fontId="69" fillId="24" borderId="44" xfId="0" applyNumberFormat="1" applyFont="1" applyFill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9" fillId="34" borderId="44" xfId="0" applyNumberFormat="1" applyFont="1" applyFill="1" applyBorder="1" applyAlignment="1">
      <alignment horizontal="right"/>
    </xf>
    <xf numFmtId="3" fontId="68" fillId="0" borderId="44" xfId="0" applyNumberFormat="1" applyFont="1" applyBorder="1" applyAlignment="1" applyProtection="1">
      <alignment horizontal="right"/>
    </xf>
    <xf numFmtId="3" fontId="68" fillId="0" borderId="44" xfId="1234" applyNumberFormat="1" applyFont="1" applyBorder="1" applyAlignment="1">
      <alignment horizontal="right"/>
    </xf>
    <xf numFmtId="3" fontId="68" fillId="0" borderId="44" xfId="1234" applyNumberFormat="1" applyFont="1" applyBorder="1" applyAlignment="1" applyProtection="1">
      <alignment horizontal="right"/>
    </xf>
    <xf numFmtId="3" fontId="68" fillId="34" borderId="44" xfId="1234" applyNumberFormat="1" applyFont="1" applyFill="1" applyBorder="1" applyAlignment="1">
      <alignment horizontal="right"/>
    </xf>
    <xf numFmtId="3" fontId="68" fillId="25" borderId="44" xfId="1234" applyNumberFormat="1" applyFont="1" applyFill="1" applyBorder="1" applyAlignment="1">
      <alignment horizontal="right"/>
    </xf>
    <xf numFmtId="3" fontId="69" fillId="34" borderId="44" xfId="1234" applyNumberFormat="1" applyFont="1" applyFill="1" applyBorder="1" applyAlignment="1">
      <alignment horizontal="right"/>
    </xf>
    <xf numFmtId="3" fontId="69" fillId="24" borderId="44" xfId="1234" applyNumberFormat="1" applyFont="1" applyFill="1" applyBorder="1" applyAlignment="1">
      <alignment horizontal="right"/>
    </xf>
    <xf numFmtId="3" fontId="68" fillId="0" borderId="44" xfId="0" applyNumberFormat="1" applyFont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133" fillId="118" borderId="49" xfId="0" applyNumberFormat="1" applyFont="1" applyFill="1" applyBorder="1" applyAlignment="1">
      <alignment horizontal="right"/>
    </xf>
    <xf numFmtId="3" fontId="71" fillId="30" borderId="44" xfId="0" applyNumberFormat="1" applyFont="1" applyFill="1" applyBorder="1" applyAlignment="1">
      <alignment horizontal="right"/>
    </xf>
    <xf numFmtId="3" fontId="71" fillId="36" borderId="44" xfId="0" applyNumberFormat="1" applyFont="1" applyFill="1" applyBorder="1" applyAlignment="1">
      <alignment horizontal="right"/>
    </xf>
    <xf numFmtId="3" fontId="70" fillId="36" borderId="44" xfId="0" applyNumberFormat="1" applyFont="1" applyFill="1" applyBorder="1" applyAlignment="1">
      <alignment horizontal="right"/>
    </xf>
    <xf numFmtId="3" fontId="70" fillId="31" borderId="44" xfId="0" applyNumberFormat="1" applyFont="1" applyFill="1" applyBorder="1" applyAlignment="1">
      <alignment horizontal="right"/>
    </xf>
    <xf numFmtId="3" fontId="68" fillId="0" borderId="44" xfId="0" applyNumberFormat="1" applyFont="1" applyBorder="1" applyAlignment="1">
      <alignment horizontal="right"/>
    </xf>
    <xf numFmtId="3" fontId="68" fillId="25" borderId="44" xfId="0" applyNumberFormat="1" applyFont="1" applyFill="1" applyBorder="1" applyAlignment="1">
      <alignment horizontal="right"/>
    </xf>
    <xf numFmtId="3" fontId="69" fillId="24" borderId="44" xfId="0" applyNumberFormat="1" applyFont="1" applyFill="1" applyBorder="1" applyAlignment="1">
      <alignment horizontal="right"/>
    </xf>
    <xf numFmtId="3" fontId="68" fillId="34" borderId="44" xfId="0" applyNumberFormat="1" applyFont="1" applyFill="1" applyBorder="1" applyAlignment="1">
      <alignment horizontal="right"/>
    </xf>
    <xf numFmtId="3" fontId="69" fillId="34" borderId="44" xfId="0" applyNumberFormat="1" applyFont="1" applyFill="1" applyBorder="1" applyAlignment="1">
      <alignment horizontal="right"/>
    </xf>
    <xf numFmtId="3" fontId="70" fillId="32" borderId="47" xfId="0" applyNumberFormat="1" applyFont="1" applyFill="1" applyBorder="1" applyAlignment="1">
      <alignment horizontal="right"/>
    </xf>
    <xf numFmtId="3" fontId="71" fillId="0" borderId="47" xfId="0" applyNumberFormat="1" applyFont="1" applyBorder="1" applyAlignment="1">
      <alignment horizontal="right"/>
    </xf>
    <xf numFmtId="3" fontId="71" fillId="32" borderId="47" xfId="0" applyNumberFormat="1" applyFont="1" applyFill="1" applyBorder="1" applyAlignment="1">
      <alignment horizontal="right"/>
    </xf>
    <xf numFmtId="3" fontId="71" fillId="80" borderId="47" xfId="0" applyNumberFormat="1" applyFont="1" applyFill="1" applyBorder="1" applyAlignment="1">
      <alignment horizontal="right"/>
    </xf>
    <xf numFmtId="0" fontId="68" fillId="24" borderId="22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119" fillId="38" borderId="18" xfId="0" applyFont="1" applyFill="1" applyBorder="1" applyAlignment="1">
      <alignment horizontal="left" vertical="center" wrapText="1"/>
    </xf>
    <xf numFmtId="0" fontId="119" fillId="38" borderId="19" xfId="0" applyFont="1" applyFill="1" applyBorder="1" applyAlignment="1">
      <alignment horizontal="left" vertical="center" wrapText="1"/>
    </xf>
    <xf numFmtId="0" fontId="119" fillId="38" borderId="20" xfId="0" applyFont="1" applyFill="1" applyBorder="1" applyAlignment="1">
      <alignment horizontal="left" vertical="center" wrapText="1"/>
    </xf>
    <xf numFmtId="0" fontId="118" fillId="40" borderId="22" xfId="0" applyFont="1" applyFill="1" applyBorder="1" applyAlignment="1">
      <alignment horizontal="left" vertical="center"/>
    </xf>
    <xf numFmtId="0" fontId="118" fillId="40" borderId="23" xfId="0" applyFont="1" applyFill="1" applyBorder="1" applyAlignment="1">
      <alignment horizontal="left" vertical="center"/>
    </xf>
    <xf numFmtId="0" fontId="118" fillId="40" borderId="24" xfId="0" applyFont="1" applyFill="1" applyBorder="1" applyAlignment="1">
      <alignment horizontal="left" vertical="center"/>
    </xf>
    <xf numFmtId="0" fontId="68" fillId="24" borderId="17" xfId="0" applyFont="1" applyFill="1" applyBorder="1" applyAlignment="1">
      <alignment horizontal="center" vertical="center" wrapText="1"/>
    </xf>
    <xf numFmtId="0" fontId="72" fillId="33" borderId="0" xfId="0" applyFont="1" applyFill="1" applyAlignment="1">
      <alignment horizontal="left"/>
    </xf>
    <xf numFmtId="0" fontId="69" fillId="24" borderId="22" xfId="0" applyFont="1" applyFill="1" applyBorder="1" applyAlignment="1">
      <alignment horizontal="left" vertical="center" wrapText="1"/>
    </xf>
    <xf numFmtId="0" fontId="69" fillId="24" borderId="19" xfId="0" applyFont="1" applyFill="1" applyBorder="1" applyAlignment="1">
      <alignment horizontal="left" vertical="center" wrapText="1"/>
    </xf>
    <xf numFmtId="0" fontId="69" fillId="24" borderId="24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center"/>
    </xf>
    <xf numFmtId="0" fontId="68" fillId="24" borderId="21" xfId="0" applyFont="1" applyFill="1" applyBorder="1" applyAlignment="1">
      <alignment horizontal="center" vertical="center" wrapText="1"/>
    </xf>
    <xf numFmtId="0" fontId="69" fillId="24" borderId="44" xfId="0" applyFont="1" applyFill="1" applyBorder="1" applyAlignment="1">
      <alignment horizontal="left"/>
    </xf>
    <xf numFmtId="0" fontId="150" fillId="83" borderId="49" xfId="0" applyFont="1" applyFill="1" applyBorder="1" applyAlignment="1">
      <alignment horizontal="left"/>
    </xf>
    <xf numFmtId="0" fontId="69" fillId="24" borderId="21" xfId="0" applyFont="1" applyFill="1" applyBorder="1" applyAlignment="1">
      <alignment horizontal="left"/>
    </xf>
    <xf numFmtId="0" fontId="73" fillId="49" borderId="0" xfId="0" applyFont="1" applyFill="1" applyBorder="1" applyAlignment="1">
      <alignment horizontal="left"/>
    </xf>
    <xf numFmtId="0" fontId="71" fillId="50" borderId="21" xfId="0" applyFont="1" applyFill="1" applyBorder="1" applyAlignment="1">
      <alignment horizontal="left" vertical="center" wrapText="1"/>
    </xf>
    <xf numFmtId="0" fontId="71" fillId="50" borderId="47" xfId="0" applyFont="1" applyFill="1" applyBorder="1" applyAlignment="1">
      <alignment horizontal="left"/>
    </xf>
    <xf numFmtId="0" fontId="71" fillId="0" borderId="0" xfId="0" applyFont="1" applyBorder="1" applyAlignment="1">
      <alignment horizontal="center"/>
    </xf>
    <xf numFmtId="0" fontId="70" fillId="50" borderId="21" xfId="0" applyFont="1" applyFill="1" applyBorder="1" applyAlignment="1">
      <alignment horizontal="center" vertical="center" wrapText="1"/>
    </xf>
    <xf numFmtId="0" fontId="69" fillId="24" borderId="44" xfId="1075" applyFont="1" applyFill="1" applyBorder="1" applyAlignment="1">
      <alignment horizontal="left"/>
    </xf>
    <xf numFmtId="0" fontId="72" fillId="33" borderId="0" xfId="228" applyFont="1" applyFill="1" applyAlignment="1">
      <alignment horizontal="left"/>
    </xf>
    <xf numFmtId="0" fontId="72" fillId="33" borderId="0" xfId="228" applyFont="1" applyFill="1" applyAlignment="1" applyProtection="1">
      <alignment horizontal="left"/>
    </xf>
    <xf numFmtId="0" fontId="69" fillId="24" borderId="22" xfId="228" applyFont="1" applyFill="1" applyBorder="1" applyAlignment="1">
      <alignment horizontal="left" vertical="center" wrapText="1"/>
    </xf>
    <xf numFmtId="0" fontId="69" fillId="24" borderId="19" xfId="228" applyFont="1" applyFill="1" applyBorder="1" applyAlignment="1">
      <alignment horizontal="left" vertical="center" wrapText="1"/>
    </xf>
    <xf numFmtId="0" fontId="69" fillId="24" borderId="24" xfId="228" applyFont="1" applyFill="1" applyBorder="1" applyAlignment="1">
      <alignment horizontal="left" vertical="center" wrapText="1"/>
    </xf>
    <xf numFmtId="0" fontId="69" fillId="0" borderId="0" xfId="228" applyFont="1" applyAlignment="1">
      <alignment horizontal="center"/>
    </xf>
    <xf numFmtId="0" fontId="68" fillId="24" borderId="21" xfId="228" applyFont="1" applyFill="1" applyBorder="1" applyAlignment="1">
      <alignment horizontal="center" vertical="center" wrapText="1"/>
    </xf>
    <xf numFmtId="0" fontId="71" fillId="75" borderId="47" xfId="0" applyFont="1" applyFill="1" applyBorder="1" applyAlignment="1">
      <alignment horizontal="left"/>
    </xf>
    <xf numFmtId="0" fontId="69" fillId="79" borderId="48" xfId="0" applyFont="1" applyFill="1" applyBorder="1" applyAlignment="1">
      <alignment horizontal="left"/>
    </xf>
    <xf numFmtId="0" fontId="69" fillId="26" borderId="44" xfId="0" applyFont="1" applyFill="1" applyBorder="1" applyAlignment="1">
      <alignment horizontal="left"/>
    </xf>
    <xf numFmtId="0" fontId="69" fillId="26" borderId="22" xfId="0" applyFont="1" applyFill="1" applyBorder="1" applyAlignment="1">
      <alignment horizontal="left" vertical="center" wrapText="1"/>
    </xf>
    <xf numFmtId="0" fontId="69" fillId="26" borderId="19" xfId="0" applyFont="1" applyFill="1" applyBorder="1" applyAlignment="1">
      <alignment horizontal="left" vertical="center" wrapText="1"/>
    </xf>
    <xf numFmtId="0" fontId="69" fillId="26" borderId="24" xfId="0" applyFont="1" applyFill="1" applyBorder="1" applyAlignment="1">
      <alignment horizontal="left" vertical="center" wrapText="1"/>
    </xf>
    <xf numFmtId="0" fontId="68" fillId="26" borderId="21" xfId="0" applyFont="1" applyFill="1" applyBorder="1" applyAlignment="1">
      <alignment horizontal="center" vertical="center" wrapText="1"/>
    </xf>
    <xf numFmtId="0" fontId="73" fillId="35" borderId="0" xfId="0" applyFont="1" applyFill="1" applyBorder="1" applyAlignment="1">
      <alignment horizontal="left"/>
    </xf>
    <xf numFmtId="0" fontId="71" fillId="30" borderId="21" xfId="0" applyFont="1" applyFill="1" applyBorder="1" applyAlignment="1">
      <alignment horizontal="left" vertical="center" wrapText="1"/>
    </xf>
    <xf numFmtId="0" fontId="70" fillId="30" borderId="21" xfId="0" applyFont="1" applyFill="1" applyBorder="1" applyAlignment="1">
      <alignment horizontal="center" vertical="center" wrapText="1"/>
    </xf>
    <xf numFmtId="0" fontId="71" fillId="80" borderId="47" xfId="611" applyFont="1" applyFill="1" applyBorder="1" applyAlignment="1">
      <alignment horizontal="left"/>
    </xf>
    <xf numFmtId="0" fontId="69" fillId="26" borderId="21" xfId="0" applyFont="1" applyFill="1" applyBorder="1" applyAlignment="1">
      <alignment horizontal="left"/>
    </xf>
  </cellXfs>
  <cellStyles count="1244">
    <cellStyle name="20% - Accent1" xfId="1"/>
    <cellStyle name="20% - Accent1 2" xfId="384"/>
    <cellStyle name="20% - Accent1 3" xfId="578"/>
    <cellStyle name="20% - Accent1 4" xfId="943"/>
    <cellStyle name="20% - Accent1 5" xfId="1082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Accent6 5" xfId="1083"/>
    <cellStyle name="20% - Ênfase1" xfId="1203" builtinId="30" hidden="1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085"/>
    <cellStyle name="20% - Ênfase1 2 3" xfId="391"/>
    <cellStyle name="20% - Ênfase1 2 4" xfId="558"/>
    <cellStyle name="20% - Ênfase1 2 5" xfId="937"/>
    <cellStyle name="20% - Ênfase1 2 6" xfId="1084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086"/>
    <cellStyle name="20% - Ênfase1 4" xfId="11"/>
    <cellStyle name="20% - Ênfase1 4 2" xfId="394"/>
    <cellStyle name="20% - Ênfase1 4 3" xfId="550"/>
    <cellStyle name="20% - Ênfase1 4 4" xfId="934"/>
    <cellStyle name="20% - Ênfase1 4 5" xfId="1087"/>
    <cellStyle name="20% - Ênfase1 5" xfId="390"/>
    <cellStyle name="20% - Ênfase2" xfId="1207" builtinId="34" hidden="1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" xfId="1211" builtinId="38" hidden="1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" xfId="1215" builtinId="42" hidden="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" xfId="1219" builtinId="46" hidden="1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" xfId="1223" builtinId="50" hidden="1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090"/>
    <cellStyle name="20% - Ênfase6 2 3" xfId="419"/>
    <cellStyle name="20% - Ênfase6 2 4" xfId="513"/>
    <cellStyle name="20% - Ênfase6 2 5" xfId="917"/>
    <cellStyle name="20% - Ênfase6 2 6" xfId="1089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091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Accent6 4" xfId="1092"/>
    <cellStyle name="40% - Ênfase1" xfId="1204" builtinId="31" hidden="1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" xfId="1208" builtinId="35" hidden="1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" xfId="1212" builtinId="39" hidden="1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" xfId="1216" builtinId="43" hidden="1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" xfId="1220" builtinId="47" hidden="1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" xfId="1224" builtinId="51" hidden="1"/>
    <cellStyle name="40% - Ênfase6 2" xfId="68"/>
    <cellStyle name="40% - Ênfase6 2 2" xfId="69"/>
    <cellStyle name="40% - Ênfase6 2 2 2" xfId="460"/>
    <cellStyle name="40% - Ênfase6 2 2 3" xfId="883"/>
    <cellStyle name="40% - Ênfase6 2 2 4" xfId="1094"/>
    <cellStyle name="40% - Ênfase6 2 3" xfId="459"/>
    <cellStyle name="40% - Ênfase6 2 4" xfId="884"/>
    <cellStyle name="40% - Ênfase6 2 5" xfId="1093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095"/>
    <cellStyle name="40% - Ênfase6 4" xfId="72"/>
    <cellStyle name="40% - Ênfase6 4 2" xfId="462"/>
    <cellStyle name="40% - Ênfase6 4 3" xfId="881"/>
    <cellStyle name="40% - Ênfase6 4 4" xfId="1096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" xfId="1205" builtinId="32" hidden="1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" xfId="1209" builtinId="36" hidden="1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" xfId="1213" builtinId="40" hidden="1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" xfId="1217" builtinId="44" hidden="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" xfId="1221" builtinId="48" hidden="1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" xfId="1225" builtinId="52" hidden="1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0let 3" xfId="1097"/>
    <cellStyle name="Bad" xfId="116"/>
    <cellStyle name="Bad 2" xfId="512"/>
    <cellStyle name="Bad 3" xfId="841"/>
    <cellStyle name="Bol-Data" xfId="117"/>
    <cellStyle name="Bol-Data 2" xfId="840"/>
    <cellStyle name="Bol-Data 3" xfId="1099"/>
    <cellStyle name="bolet" xfId="118"/>
    <cellStyle name="bolet 2" xfId="839"/>
    <cellStyle name="bolet 3" xfId="1100"/>
    <cellStyle name="Boletim" xfId="119"/>
    <cellStyle name="Boletim 2" xfId="838"/>
    <cellStyle name="Boletim 3" xfId="1101"/>
    <cellStyle name="Bom" xfId="1191" builtinId="26" hidden="1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1 3" xfId="1102"/>
    <cellStyle name="Cabe‡alho 2" xfId="126"/>
    <cellStyle name="Cabe‡alho 2 2" xfId="968"/>
    <cellStyle name="Cabe‡alho 2 3" xfId="1103"/>
    <cellStyle name="Cabeçalho 1" xfId="127"/>
    <cellStyle name="Cabeçalho 1 2" xfId="967"/>
    <cellStyle name="Cabeçalho 1 3" xfId="1104"/>
    <cellStyle name="Cabeçalho 2" xfId="128"/>
    <cellStyle name="Cabeçalho 2 2" xfId="966"/>
    <cellStyle name="Cabeçalho 2 3" xfId="1105"/>
    <cellStyle name="Calculation" xfId="129"/>
    <cellStyle name="Calculation 2" xfId="525"/>
    <cellStyle name="Calculation 3" xfId="965"/>
    <cellStyle name="Calculation 4" xfId="1061"/>
    <cellStyle name="Cálculo" xfId="1196" builtinId="22" hidden="1"/>
    <cellStyle name="Cálculo 2" xfId="130"/>
    <cellStyle name="Cálculo 2 2" xfId="131"/>
    <cellStyle name="Cálculo 2 2 2" xfId="527"/>
    <cellStyle name="Cálculo 2 2 3" xfId="963"/>
    <cellStyle name="Cálculo 2 2 4" xfId="1059"/>
    <cellStyle name="Cálculo 2 3" xfId="699"/>
    <cellStyle name="Cálculo 2 4" xfId="964"/>
    <cellStyle name="Cálculo 2 5" xfId="1060"/>
    <cellStyle name="Cálculo 2_05_Impactos_Demais PLs_2013_Dados CNJ de jul-12" xfId="132"/>
    <cellStyle name="Cálculo 3" xfId="133"/>
    <cellStyle name="Cálculo 3 2" xfId="706"/>
    <cellStyle name="Cálculo 3 3" xfId="962"/>
    <cellStyle name="Cálculo 3 4" xfId="1058"/>
    <cellStyle name="Cálculo 4" xfId="134"/>
    <cellStyle name="Cálculo 4 2" xfId="698"/>
    <cellStyle name="Cálculo 4 3" xfId="961"/>
    <cellStyle name="Cálculo 4 4" xfId="1057"/>
    <cellStyle name="Cálculo 5" xfId="526"/>
    <cellStyle name="Capítulo" xfId="135"/>
    <cellStyle name="Capítulo 2" xfId="960"/>
    <cellStyle name="Capítulo 3" xfId="1106"/>
    <cellStyle name="Célula de Verificação" xfId="1198" builtinId="23" hidden="1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" xfId="1197" builtinId="24" hidden="1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2 4" xfId="1108"/>
    <cellStyle name="Comma 3" xfId="150"/>
    <cellStyle name="Comma 3 2" xfId="543"/>
    <cellStyle name="Comma 3 3" xfId="948"/>
    <cellStyle name="Comma 3 4" xfId="1109"/>
    <cellStyle name="Comma 4" xfId="950"/>
    <cellStyle name="Comma 5" xfId="1107"/>
    <cellStyle name="Comma 6" xfId="1098"/>
    <cellStyle name="Comma_Agenda" xfId="151"/>
    <cellStyle name="Comma0" xfId="152"/>
    <cellStyle name="Comma0 2" xfId="947"/>
    <cellStyle name="Comma0 3" xfId="1110"/>
    <cellStyle name="Currency [0]_Auxiliar" xfId="153"/>
    <cellStyle name="Currency_Auxiliar" xfId="154"/>
    <cellStyle name="Currency0" xfId="155"/>
    <cellStyle name="Currency0 2" xfId="830"/>
    <cellStyle name="Currency0 3" xfId="1111"/>
    <cellStyle name="Data" xfId="156"/>
    <cellStyle name="Data 2" xfId="829"/>
    <cellStyle name="Data 3" xfId="1112"/>
    <cellStyle name="Date" xfId="157"/>
    <cellStyle name="Date 2" xfId="828"/>
    <cellStyle name="Date 3" xfId="1113"/>
    <cellStyle name="Decimal 0, derecha" xfId="158"/>
    <cellStyle name="Decimal 0, derecha 2" xfId="827"/>
    <cellStyle name="Decimal 0, derecha 3" xfId="1114"/>
    <cellStyle name="Decimal 2, derecha" xfId="159"/>
    <cellStyle name="Decimal 2, derecha 2" xfId="813"/>
    <cellStyle name="Decimal 2, derecha 3" xfId="1115"/>
    <cellStyle name="Ênfase1" xfId="1202" builtinId="29" hidden="1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" xfId="1206" builtinId="33" hidden="1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" xfId="1210" builtinId="37" hidden="1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" xfId="1214" builtinId="41" hidden="1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" xfId="1218" builtinId="45" hidden="1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" xfId="1222" builtinId="49" hidden="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" xfId="1194" builtinId="20" hidden="1"/>
    <cellStyle name="Entrada 2" xfId="190"/>
    <cellStyle name="Entrada 2 2" xfId="191"/>
    <cellStyle name="Entrada 2 2 2" xfId="587"/>
    <cellStyle name="Entrada 2 2 3" xfId="832"/>
    <cellStyle name="Entrada 2 2 4" xfId="795"/>
    <cellStyle name="Entrada 2 2 5" xfId="1054"/>
    <cellStyle name="Entrada 2 2 6" xfId="1116"/>
    <cellStyle name="Entrada 2 3" xfId="586"/>
    <cellStyle name="Entrada 2 4" xfId="831"/>
    <cellStyle name="Entrada 2 5" xfId="796"/>
    <cellStyle name="Entrada 2 6" xfId="1055"/>
    <cellStyle name="Entrada 2 7" xfId="1077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3 5" xfId="1053"/>
    <cellStyle name="Entrada 3 6" xfId="1117"/>
    <cellStyle name="Entrada 4" xfId="194"/>
    <cellStyle name="Entrada 4 2" xfId="589"/>
    <cellStyle name="Entrada 4 3" xfId="793"/>
    <cellStyle name="Entrada 4 4" xfId="1052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 5" xfId="1118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m 3" xfId="1119"/>
    <cellStyle name="Fixed" xfId="200"/>
    <cellStyle name="Fixed 2" xfId="788"/>
    <cellStyle name="Fixed 3" xfId="1120"/>
    <cellStyle name="Fixo" xfId="201"/>
    <cellStyle name="Fixo 2" xfId="787"/>
    <cellStyle name="Fixo 3" xfId="1121"/>
    <cellStyle name="Fonte" xfId="202"/>
    <cellStyle name="Fonte 2" xfId="786"/>
    <cellStyle name="Fonte 3" xfId="1122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" xfId="1192" builtinId="27" hidden="1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Input 5" xfId="1051"/>
    <cellStyle name="Input 6" xfId="1123"/>
    <cellStyle name="Jr_Normal" xfId="215"/>
    <cellStyle name="Leg_It_1" xfId="216"/>
    <cellStyle name="Linea horizontal" xfId="217"/>
    <cellStyle name="Linea horizontal 2" xfId="772"/>
    <cellStyle name="Linea horizontal 3" xfId="1124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 2 4" xfId="1125"/>
    <cellStyle name="Moeda0" xfId="221"/>
    <cellStyle name="Moeda0 2" xfId="945"/>
    <cellStyle name="Moeda0 3" xfId="1126"/>
    <cellStyle name="Neutra" xfId="1193" builtinId="28" hidden="1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2 2" xfId="1236"/>
    <cellStyle name="Normal 14 3" xfId="760"/>
    <cellStyle name="Normal 15" xfId="382"/>
    <cellStyle name="Normal 15 2" xfId="700"/>
    <cellStyle name="Normal 16" xfId="703"/>
    <cellStyle name="Normal 17" xfId="944"/>
    <cellStyle name="Normal 18" xfId="1073"/>
    <cellStyle name="Normal 19" xfId="1076"/>
    <cellStyle name="Normal 2" xfId="233"/>
    <cellStyle name="Normal 2 10" xfId="596"/>
    <cellStyle name="Normal 2 10 2" xfId="1179"/>
    <cellStyle name="Normal 2 11" xfId="616"/>
    <cellStyle name="Normal 2 12" xfId="868"/>
    <cellStyle name="Normal 2 13" xfId="759"/>
    <cellStyle name="Normal 2 14" xfId="1056"/>
    <cellStyle name="Normal 2 15" xfId="1078"/>
    <cellStyle name="Normal 2 16" xfId="1074"/>
    <cellStyle name="Normal 2 17" xfId="1226"/>
    <cellStyle name="Normal 2 18" xfId="1227"/>
    <cellStyle name="Normal 2 19" xfId="1230"/>
    <cellStyle name="Normal 2 2" xfId="234"/>
    <cellStyle name="Normal 2 2 2" xfId="617"/>
    <cellStyle name="Normal 2 2 3" xfId="758"/>
    <cellStyle name="Normal 2 20" xfId="1238"/>
    <cellStyle name="Normal 2 21" xfId="1241"/>
    <cellStyle name="Normal 2 3" xfId="235"/>
    <cellStyle name="Normal 2 3 2" xfId="236"/>
    <cellStyle name="Normal 2 3 2 2" xfId="756"/>
    <cellStyle name="Normal 2 3 2 3" xfId="1127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8 2" xfId="1180"/>
    <cellStyle name="Normal 2 9" xfId="521"/>
    <cellStyle name="Normal 2 9 2" xfId="1178"/>
    <cellStyle name="Normal 2_00_Decisão Anexo V 2015_MEMORIAL_Oficial SOF" xfId="242"/>
    <cellStyle name="Normal 20" xfId="1183"/>
    <cellStyle name="Normal 21" xfId="1185"/>
    <cellStyle name="Normal 22" xfId="1233"/>
    <cellStyle name="Normal 3" xfId="243"/>
    <cellStyle name="Normal 3 2" xfId="244"/>
    <cellStyle name="Normal 3 2 2" xfId="624"/>
    <cellStyle name="Normal 3 2 3" xfId="750"/>
    <cellStyle name="Normal 3 2 4" xfId="1234"/>
    <cellStyle name="Normal 3 3" xfId="623"/>
    <cellStyle name="Normal 3 4" xfId="751"/>
    <cellStyle name="Normal 3 5" xfId="1075"/>
    <cellStyle name="Normal 3_05_Impactos_Demais PLs_2013_Dados CNJ de jul-12" xfId="245"/>
    <cellStyle name="Normal 4" xfId="246"/>
    <cellStyle name="Normal 4 2" xfId="625"/>
    <cellStyle name="Normal 4 3" xfId="749"/>
    <cellStyle name="Normal 4 4" xfId="1235"/>
    <cellStyle name="Normal 5" xfId="247"/>
    <cellStyle name="Normal 5 2" xfId="626"/>
    <cellStyle name="Normal 5 3" xfId="748"/>
    <cellStyle name="Normal 6" xfId="248"/>
    <cellStyle name="Normal 6 2" xfId="747"/>
    <cellStyle name="Normal 6 3" xfId="1128"/>
    <cellStyle name="Normal 7" xfId="249"/>
    <cellStyle name="Normal 7 2" xfId="746"/>
    <cellStyle name="Normal 7 3" xfId="1129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" xfId="1200" builtinId="10" hidden="1"/>
    <cellStyle name="Nota 2" xfId="252"/>
    <cellStyle name="Nota 2 2" xfId="253"/>
    <cellStyle name="Nota 2 2 2" xfId="631"/>
    <cellStyle name="Nota 2 2 3" xfId="742"/>
    <cellStyle name="Nota 2 2 4" xfId="1049"/>
    <cellStyle name="Nota 2 3" xfId="630"/>
    <cellStyle name="Nota 2 4" xfId="743"/>
    <cellStyle name="Nota 2 5" xfId="1050"/>
    <cellStyle name="Nota 2_00_Decisão Anexo V 2015_MEMORIAL_Oficial SOF" xfId="254"/>
    <cellStyle name="Nota 3" xfId="255"/>
    <cellStyle name="Nota 3 2" xfId="632"/>
    <cellStyle name="Nota 3 3" xfId="741"/>
    <cellStyle name="Nota 3 4" xfId="1048"/>
    <cellStyle name="Nota 4" xfId="256"/>
    <cellStyle name="Nota 4 2" xfId="633"/>
    <cellStyle name="Nota 4 3" xfId="398"/>
    <cellStyle name="Nota 4 4" xfId="1047"/>
    <cellStyle name="Nota 5" xfId="629"/>
    <cellStyle name="Note" xfId="257"/>
    <cellStyle name="Note 2" xfId="634"/>
    <cellStyle name="Note 3" xfId="404"/>
    <cellStyle name="Note 4" xfId="1046"/>
    <cellStyle name="Output" xfId="258"/>
    <cellStyle name="Output 2" xfId="635"/>
    <cellStyle name="Output 3" xfId="410"/>
    <cellStyle name="Output 4" xfId="1062"/>
    <cellStyle name="Percent_Agenda" xfId="259"/>
    <cellStyle name="Percentual" xfId="260"/>
    <cellStyle name="Percentual 2" xfId="434"/>
    <cellStyle name="Percentual 3" xfId="1130"/>
    <cellStyle name="Ponto" xfId="261"/>
    <cellStyle name="Ponto 2" xfId="437"/>
    <cellStyle name="Ponto 3" xfId="1131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13" xfId="1184"/>
    <cellStyle name="Porcentagem 2" xfId="263"/>
    <cellStyle name="Porcentagem 2 10" xfId="1063"/>
    <cellStyle name="Porcentagem 2 11" xfId="1079"/>
    <cellStyle name="Porcentagem 2 12" xfId="1228"/>
    <cellStyle name="Porcentagem 2 13" xfId="1231"/>
    <cellStyle name="Porcentagem 2 14" xfId="1239"/>
    <cellStyle name="Porcentagem 2 15" xfId="1242"/>
    <cellStyle name="Porcentagem 2 2" xfId="264"/>
    <cellStyle name="Porcentagem 2 2 2" xfId="452"/>
    <cellStyle name="Porcentagem 2 2 3" xfId="113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4 3" xfId="1181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33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rodape 3" xfId="1134"/>
    <cellStyle name="Saída" xfId="1195" builtinId="21" hidden="1"/>
    <cellStyle name="Saída 2" xfId="275"/>
    <cellStyle name="Saída 2 2" xfId="276"/>
    <cellStyle name="Saída 2 2 2" xfId="648"/>
    <cellStyle name="Saída 2 2 3" xfId="534"/>
    <cellStyle name="Saída 2 2 4" xfId="1065"/>
    <cellStyle name="Saída 2 3" xfId="647"/>
    <cellStyle name="Saída 2 4" xfId="529"/>
    <cellStyle name="Saída 2 5" xfId="1064"/>
    <cellStyle name="Saída 2_05_Impactos_Demais PLs_2013_Dados CNJ de jul-12" xfId="277"/>
    <cellStyle name="Saída 3" xfId="278"/>
    <cellStyle name="Saída 3 2" xfId="649"/>
    <cellStyle name="Saída 3 3" xfId="540"/>
    <cellStyle name="Saída 3 4" xfId="1066"/>
    <cellStyle name="Saída 4" xfId="279"/>
    <cellStyle name="Saída 4 2" xfId="650"/>
    <cellStyle name="Saída 4 3" xfId="541"/>
    <cellStyle name="Saída 4 4" xfId="1067"/>
    <cellStyle name="Saída 5" xfId="646"/>
    <cellStyle name="Sep. milhar [0]" xfId="280"/>
    <cellStyle name="Sep. milhar [0] 2" xfId="908"/>
    <cellStyle name="Sep. milhar [0] 3" xfId="544"/>
    <cellStyle name="Sep. milhar [0] 4" xfId="1135"/>
    <cellStyle name="Sep. milhar [2]" xfId="281"/>
    <cellStyle name="Sep. milhar [2] 2" xfId="909"/>
    <cellStyle name="Sep. milhar [2] 3" xfId="545"/>
    <cellStyle name="Sep. milhar [2] 4" xfId="1136"/>
    <cellStyle name="Separador de m" xfId="282"/>
    <cellStyle name="Separador de m 2" xfId="546"/>
    <cellStyle name="Separador de m 3" xfId="1137"/>
    <cellStyle name="Separador de milhares 10" xfId="283"/>
    <cellStyle name="Separador de milhares 10 2" xfId="651"/>
    <cellStyle name="Separador de milhares 10 3" xfId="547"/>
    <cellStyle name="Separador de milhares 10 4" xfId="1138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3 4" xfId="1141"/>
    <cellStyle name="Separador de milhares 2 2 4" xfId="549"/>
    <cellStyle name="Separador de milhares 2 2 5" xfId="1140"/>
    <cellStyle name="Separador de milhares 2 2 6" xfId="287"/>
    <cellStyle name="Separador de milhares 2 2 6 2" xfId="655"/>
    <cellStyle name="Separador de milhares 2 2 6 3" xfId="573"/>
    <cellStyle name="Separador de milhares 2 2 6 4" xfId="114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2 4" xfId="1146"/>
    <cellStyle name="Separador de milhares 2 3 2 2 3" xfId="658"/>
    <cellStyle name="Separador de milhares 2 3 2 2 4" xfId="972"/>
    <cellStyle name="Separador de milhares 2 3 2 2 5" xfId="1145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 5" xfId="1144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3 4" xfId="1147"/>
    <cellStyle name="Separador de milhares 2 3 4" xfId="656"/>
    <cellStyle name="Separador de milhares 2 3 5" xfId="970"/>
    <cellStyle name="Separador de milhares 2 3 6" xfId="1143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4 4" xfId="1148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2 4" xfId="1150"/>
    <cellStyle name="Separador de milhares 2 5 3" xfId="662"/>
    <cellStyle name="Separador de milhares 2 5 4" xfId="976"/>
    <cellStyle name="Separador de milhares 2 5 5" xfId="1149"/>
    <cellStyle name="Separador de milhares 2 5_00_Decisão Anexo V 2015_MEMORIAL_Oficial SOF" xfId="300"/>
    <cellStyle name="Separador de milhares 2 6" xfId="652"/>
    <cellStyle name="Separador de milhares 2 7" xfId="548"/>
    <cellStyle name="Separador de milhares 2 8" xfId="113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2 4" xfId="1152"/>
    <cellStyle name="Separador de milhares 3 3" xfId="304"/>
    <cellStyle name="Separador de milhares 3 3 2" xfId="666"/>
    <cellStyle name="Separador de milhares 3 3 3" xfId="980"/>
    <cellStyle name="Separador de milhares 3 3 4" xfId="1153"/>
    <cellStyle name="Separador de milhares 3 4" xfId="664"/>
    <cellStyle name="Separador de milhares 3 5" xfId="978"/>
    <cellStyle name="Separador de milhares 3 6" xfId="1151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4 4" xfId="1154"/>
    <cellStyle name="Separador de milhares 5" xfId="307"/>
    <cellStyle name="Separador de milhares 5 2" xfId="668"/>
    <cellStyle name="Separador de milhares 5 3" xfId="982"/>
    <cellStyle name="Separador de milhares 5 4" xfId="1155"/>
    <cellStyle name="Separador de milhares 6" xfId="308"/>
    <cellStyle name="Separador de milhares 6 2" xfId="669"/>
    <cellStyle name="Separador de milhares 6 3" xfId="983"/>
    <cellStyle name="Separador de milhares 6 4" xfId="1156"/>
    <cellStyle name="Separador de milhares 7" xfId="309"/>
    <cellStyle name="Separador de milhares 7 2" xfId="670"/>
    <cellStyle name="Separador de milhares 7 3" xfId="984"/>
    <cellStyle name="Separador de milhares 7 4" xfId="1157"/>
    <cellStyle name="Separador de milhares 8" xfId="310"/>
    <cellStyle name="Separador de milhares 8 2" xfId="985"/>
    <cellStyle name="Separador de milhares 8 3" xfId="1158"/>
    <cellStyle name="Separador de milhares 9" xfId="311"/>
    <cellStyle name="Separador de milhares 9 2" xfId="671"/>
    <cellStyle name="Separador de milhares 9 3" xfId="986"/>
    <cellStyle name="Separador de milhares 9 4" xfId="1159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3 4" xfId="1161"/>
    <cellStyle name="TableStyleLight1 4" xfId="987"/>
    <cellStyle name="TableStyleLight1 5" xfId="315"/>
    <cellStyle name="TableStyleLight1 5 2" xfId="990"/>
    <cellStyle name="TableStyleLight1 5 3" xfId="1162"/>
    <cellStyle name="TableStyleLight1 6" xfId="1160"/>
    <cellStyle name="TableStyleLight1_00_Decisão Anexo V 2015_MEMORIAL_Oficial SOF" xfId="316"/>
    <cellStyle name="Texto de Aviso" xfId="1199" builtinId="11" hidden="1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" xfId="1201" builtinId="53" hidden="1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 Explicativo 7" xfId="1080"/>
    <cellStyle name="Texto Explicativo 8" xfId="1081"/>
    <cellStyle name="Texto, derecha" xfId="327"/>
    <cellStyle name="Texto, derecha 2" xfId="999"/>
    <cellStyle name="Texto, derecha 3" xfId="1163"/>
    <cellStyle name="Texto, izquierda" xfId="328"/>
    <cellStyle name="Texto, izquierda 2" xfId="1000"/>
    <cellStyle name="Texto, izquierda 3" xfId="1164"/>
    <cellStyle name="Title" xfId="329"/>
    <cellStyle name="Title 2" xfId="682"/>
    <cellStyle name="Title 3" xfId="1001"/>
    <cellStyle name="Titulo" xfId="330"/>
    <cellStyle name="Título" xfId="1186" builtinId="15" hidden="1"/>
    <cellStyle name="Título 1" xfId="1187" builtinId="16" hidden="1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" xfId="1188" builtinId="17" hidden="1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itulo 3" xfId="1165"/>
    <cellStyle name="Título 3" xfId="1189" builtinId="18" hidden="1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itulo 4" xfId="1177"/>
    <cellStyle name="Título 4" xfId="1190" builtinId="19" hidden="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1 3" xfId="1166"/>
    <cellStyle name="Titulo2" xfId="366"/>
    <cellStyle name="Titulo2 2" xfId="1031"/>
    <cellStyle name="Titulo2 3" xfId="1167"/>
    <cellStyle name="Total 2" xfId="367"/>
    <cellStyle name="Total 2 2" xfId="368"/>
    <cellStyle name="Total 2 2 2" xfId="732"/>
    <cellStyle name="Total 2 2 3" xfId="1033"/>
    <cellStyle name="Total 2 2 4" xfId="1069"/>
    <cellStyle name="Total 2 3" xfId="731"/>
    <cellStyle name="Total 2 4" xfId="1032"/>
    <cellStyle name="Total 2 5" xfId="1068"/>
    <cellStyle name="Total 2_05_Impactos_Demais PLs_2013_Dados CNJ de jul-12" xfId="369"/>
    <cellStyle name="Total 3" xfId="370"/>
    <cellStyle name="Total 3 2" xfId="733"/>
    <cellStyle name="Total 3 3" xfId="1034"/>
    <cellStyle name="Total 3 4" xfId="1070"/>
    <cellStyle name="Total 4" xfId="371"/>
    <cellStyle name="Total 4 2" xfId="734"/>
    <cellStyle name="Total 4 3" xfId="1035"/>
    <cellStyle name="Total 4 4" xfId="1071"/>
    <cellStyle name="Total 5" xfId="730"/>
    <cellStyle name="V¡rgula" xfId="372"/>
    <cellStyle name="V¡rgula 2" xfId="1036"/>
    <cellStyle name="V¡rgula 3" xfId="1168"/>
    <cellStyle name="V¡rgula0" xfId="373"/>
    <cellStyle name="V¡rgula0 2" xfId="1037"/>
    <cellStyle name="V¡rgula0 3" xfId="1169"/>
    <cellStyle name="Vírgul - Estilo1" xfId="374"/>
    <cellStyle name="Vírgul - Estilo1 2" xfId="1038"/>
    <cellStyle name="Vírgul - Estilo1 3" xfId="1170"/>
    <cellStyle name="Vírgula 2" xfId="375"/>
    <cellStyle name="Vírgula 2 10" xfId="1171"/>
    <cellStyle name="Vírgula 2 11" xfId="1229"/>
    <cellStyle name="Vírgula 2 12" xfId="1232"/>
    <cellStyle name="Vírgula 2 13" xfId="1240"/>
    <cellStyle name="Vírgula 2 14" xfId="1243"/>
    <cellStyle name="Vírgula 2 2" xfId="376"/>
    <cellStyle name="Vírgula 2 2 2" xfId="736"/>
    <cellStyle name="Vírgula 2 2 3" xfId="1040"/>
    <cellStyle name="Vírgula 2 2 4" xfId="1172"/>
    <cellStyle name="Vírgula 2 3" xfId="694"/>
    <cellStyle name="Vírgula 2 3 2" xfId="1182"/>
    <cellStyle name="Vírgula 2 4" xfId="386"/>
    <cellStyle name="Vírgula 2 5" xfId="735"/>
    <cellStyle name="Vírgula 2 6" xfId="946"/>
    <cellStyle name="Vírgula 2 7" xfId="1039"/>
    <cellStyle name="Vírgula 2 8" xfId="1072"/>
    <cellStyle name="Vírgula 2 9" xfId="1088"/>
    <cellStyle name="Vírgula 3" xfId="377"/>
    <cellStyle name="Vírgula 3 2" xfId="737"/>
    <cellStyle name="Vírgula 3 3" xfId="1041"/>
    <cellStyle name="Vírgula 3 4" xfId="1173"/>
    <cellStyle name="Vírgula 4" xfId="378"/>
    <cellStyle name="Vírgula 4 2" xfId="738"/>
    <cellStyle name="Vírgula 4 3" xfId="1042"/>
    <cellStyle name="Vírgula 4 4" xfId="1174"/>
    <cellStyle name="Vírgula 5" xfId="379"/>
    <cellStyle name="Vírgula 5 2" xfId="739"/>
    <cellStyle name="Vírgula 5 2 2" xfId="1237"/>
    <cellStyle name="Vírgula 5 3" xfId="1043"/>
    <cellStyle name="Vírgula 5 4" xfId="1175"/>
    <cellStyle name="Vírgula0" xfId="380"/>
    <cellStyle name="Vírgula0 2" xfId="1044"/>
    <cellStyle name="Vírgula0 3" xfId="1176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4%20-%20SE&#199;&#195;O%20DE%20INFORMA&#199;&#213;ES%20GERENCIAIS/Resolu&#231;&#227;o%20102%20de%202009%20CNJ/anexos-IV/201812/OK%20-%20TST/TABELAS%20-%20CNJ%20-%20ANEXO%20IVa-d%20-%20Res%2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-a"/>
      <sheetName val="ANEXO IV-b"/>
      <sheetName val="ANEXO IV-c"/>
      <sheetName val="ANEXO IV-d"/>
    </sheetNames>
    <sheetDataSet>
      <sheetData sheetId="0"/>
      <sheetData sheetId="1">
        <row r="15">
          <cell r="G15">
            <v>4</v>
          </cell>
        </row>
        <row r="18">
          <cell r="G18">
            <v>44</v>
          </cell>
        </row>
        <row r="19">
          <cell r="G19">
            <v>271</v>
          </cell>
        </row>
        <row r="21">
          <cell r="G21">
            <v>157</v>
          </cell>
        </row>
        <row r="22">
          <cell r="G22">
            <v>510</v>
          </cell>
        </row>
        <row r="23">
          <cell r="G23">
            <v>478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P22" sqref="P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82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68" t="s">
        <v>26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75" t="s">
        <v>32</v>
      </c>
      <c r="C8" s="175" t="s">
        <v>11</v>
      </c>
      <c r="D8" s="175"/>
      <c r="E8" s="175"/>
      <c r="F8" s="175"/>
      <c r="G8" s="175"/>
      <c r="H8" s="175"/>
      <c r="I8" s="175"/>
      <c r="J8" s="175" t="s">
        <v>12</v>
      </c>
      <c r="K8" s="175" t="s">
        <v>13</v>
      </c>
      <c r="L8" s="175" t="s">
        <v>0</v>
      </c>
      <c r="M8" s="1"/>
    </row>
    <row r="9" spans="2:13">
      <c r="B9" s="175"/>
      <c r="C9" s="175" t="s">
        <v>14</v>
      </c>
      <c r="D9" s="175"/>
      <c r="E9" s="175"/>
      <c r="F9" s="175"/>
      <c r="G9" s="175" t="s">
        <v>15</v>
      </c>
      <c r="H9" s="175"/>
      <c r="I9" s="175"/>
      <c r="J9" s="175"/>
      <c r="K9" s="175"/>
      <c r="L9" s="175"/>
      <c r="M9" s="1"/>
    </row>
    <row r="10" spans="2:13" ht="45.75" customHeight="1">
      <c r="B10" s="175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75"/>
      <c r="K10" s="175"/>
      <c r="L10" s="175"/>
      <c r="M10" s="1"/>
    </row>
    <row r="11" spans="2:13" ht="15" customHeight="1">
      <c r="B11" s="169" t="s">
        <v>38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1"/>
    </row>
    <row r="12" spans="2:13">
      <c r="B12" s="10" t="s">
        <v>1</v>
      </c>
      <c r="C12" s="11">
        <f>SUM('TST:TRT24'!C12)</f>
        <v>80</v>
      </c>
      <c r="D12" s="11">
        <f>SUM('TST:TRT24'!D12)</f>
        <v>3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5</v>
      </c>
      <c r="K12" s="11">
        <f>SUM('TST:TRT24'!K12)</f>
        <v>1</v>
      </c>
      <c r="L12" s="11">
        <f>SUM(C12:K12)</f>
        <v>90</v>
      </c>
      <c r="M12" s="1"/>
    </row>
    <row r="13" spans="2:13">
      <c r="B13" s="10" t="s">
        <v>2</v>
      </c>
      <c r="C13" s="11">
        <f>SUM('TST:TRT24'!C13)</f>
        <v>2841</v>
      </c>
      <c r="D13" s="11">
        <f>SUM('TST:TRT24'!D13)</f>
        <v>93</v>
      </c>
      <c r="E13" s="11">
        <f>SUM('TST:TRT24'!E13)</f>
        <v>15</v>
      </c>
      <c r="F13" s="11">
        <f>SUM('TST:TRT24'!F13)</f>
        <v>0</v>
      </c>
      <c r="G13" s="11">
        <f>SUM('TST:TRT24'!G13)</f>
        <v>3</v>
      </c>
      <c r="H13" s="11">
        <f>SUM('TST:TRT24'!H13)</f>
        <v>12</v>
      </c>
      <c r="I13" s="11">
        <f>SUM('TST:TRT24'!I13)</f>
        <v>1</v>
      </c>
      <c r="J13" s="11">
        <f>SUM('TST:TRT24'!J13)</f>
        <v>152</v>
      </c>
      <c r="K13" s="11">
        <f>SUM('TST:TRT24'!K13)</f>
        <v>27</v>
      </c>
      <c r="L13" s="11">
        <f>SUM(C13:K13)</f>
        <v>3144</v>
      </c>
      <c r="M13" s="1"/>
    </row>
    <row r="14" spans="2:13">
      <c r="B14" s="10" t="s">
        <v>3</v>
      </c>
      <c r="C14" s="11">
        <f>SUM('TST:TRT24'!C14)</f>
        <v>530</v>
      </c>
      <c r="D14" s="11">
        <f>SUM('TST:TRT24'!D14)</f>
        <v>13</v>
      </c>
      <c r="E14" s="11">
        <f>SUM('TST:TRT24'!E14)</f>
        <v>2</v>
      </c>
      <c r="F14" s="11">
        <f>SUM('TST:TRT24'!F14)</f>
        <v>0</v>
      </c>
      <c r="G14" s="11">
        <f>SUM('TST:TRT24'!G14)</f>
        <v>1</v>
      </c>
      <c r="H14" s="11">
        <f>SUM('TST:TRT24'!H14)</f>
        <v>6</v>
      </c>
      <c r="I14" s="11">
        <f>SUM('TST:TRT24'!I14)</f>
        <v>0</v>
      </c>
      <c r="J14" s="11">
        <f>SUM('TST:TRT24'!J14)</f>
        <v>32</v>
      </c>
      <c r="K14" s="11">
        <f>SUM('TST:TRT24'!K14)</f>
        <v>2</v>
      </c>
      <c r="L14" s="11">
        <f t="shared" ref="L14:L15" si="0">SUM(C14:K14)</f>
        <v>586</v>
      </c>
      <c r="M14" s="1"/>
    </row>
    <row r="15" spans="2:13">
      <c r="B15" s="10" t="s">
        <v>25</v>
      </c>
      <c r="C15" s="11">
        <f>SUM('TST:TRT24'!C15)</f>
        <v>580</v>
      </c>
      <c r="D15" s="11">
        <f>SUM('TST:TRT24'!D15)</f>
        <v>26</v>
      </c>
      <c r="E15" s="11">
        <f>SUM('TST:TRT24'!E15)</f>
        <v>3</v>
      </c>
      <c r="F15" s="11">
        <f>SUM('TST:TRT24'!F15)</f>
        <v>0</v>
      </c>
      <c r="G15" s="11">
        <f>SUM('TST:TRT24'!G15)</f>
        <v>0</v>
      </c>
      <c r="H15" s="11">
        <f>SUM('TST:TRT24'!H15)</f>
        <v>5</v>
      </c>
      <c r="I15" s="11">
        <f>SUM('TST:TRT24'!I15)</f>
        <v>0</v>
      </c>
      <c r="J15" s="11">
        <f>SUM('TST:TRT24'!J15)</f>
        <v>24</v>
      </c>
      <c r="K15" s="11">
        <f>SUM('TST:TRT24'!K15)</f>
        <v>10</v>
      </c>
      <c r="L15" s="11">
        <f t="shared" si="0"/>
        <v>648</v>
      </c>
      <c r="M15" s="1"/>
    </row>
    <row r="16" spans="2:13" ht="19.5" customHeight="1">
      <c r="B16" s="39" t="s">
        <v>23</v>
      </c>
      <c r="C16" s="40">
        <f>SUM(C12:C15)</f>
        <v>4031</v>
      </c>
      <c r="D16" s="40">
        <f>SUM(D12:D15)</f>
        <v>135</v>
      </c>
      <c r="E16" s="40">
        <f t="shared" ref="E16:K16" si="1">SUM(E12:E15)</f>
        <v>21</v>
      </c>
      <c r="F16" s="40">
        <f t="shared" si="1"/>
        <v>0</v>
      </c>
      <c r="G16" s="40">
        <f t="shared" si="1"/>
        <v>4</v>
      </c>
      <c r="H16" s="40">
        <f t="shared" si="1"/>
        <v>23</v>
      </c>
      <c r="I16" s="40">
        <f t="shared" si="1"/>
        <v>1</v>
      </c>
      <c r="J16" s="40">
        <f t="shared" si="1"/>
        <v>213</v>
      </c>
      <c r="K16" s="40">
        <f t="shared" si="1"/>
        <v>40</v>
      </c>
      <c r="L16" s="40">
        <f>SUM(L12:L15)</f>
        <v>4468</v>
      </c>
      <c r="M16" s="1"/>
    </row>
    <row r="17" spans="2:13" ht="15" customHeight="1">
      <c r="B17" s="172" t="s">
        <v>39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"/>
    </row>
    <row r="18" spans="2:13">
      <c r="B18" s="12" t="s">
        <v>4</v>
      </c>
      <c r="C18" s="13">
        <f>SUM('TST:TRT24'!C18)</f>
        <v>719</v>
      </c>
      <c r="D18" s="13">
        <f>SUM('TST:TRT24'!D18)</f>
        <v>41</v>
      </c>
      <c r="E18" s="13">
        <f>SUM('TST:TRT24'!E18)</f>
        <v>2</v>
      </c>
      <c r="F18" s="13">
        <f>SUM('TST:TRT24'!F18)</f>
        <v>0</v>
      </c>
      <c r="G18" s="13">
        <f>SUM('TST:TRT24'!G18)</f>
        <v>3</v>
      </c>
      <c r="H18" s="13">
        <f>SUM('TST:TRT24'!H18)</f>
        <v>13</v>
      </c>
      <c r="I18" s="13">
        <f>SUM('TST:TRT24'!I18)</f>
        <v>0</v>
      </c>
      <c r="J18" s="17"/>
      <c r="K18" s="13">
        <f>SUM('TST:TRT24'!K18)</f>
        <v>54</v>
      </c>
      <c r="L18" s="13">
        <f>SUM(C18:K18)</f>
        <v>832</v>
      </c>
      <c r="M18" s="1"/>
    </row>
    <row r="19" spans="2:13">
      <c r="B19" s="12" t="s">
        <v>5</v>
      </c>
      <c r="C19" s="13">
        <f>SUM('TST:TRT24'!C19)</f>
        <v>8671</v>
      </c>
      <c r="D19" s="13">
        <f>SUM('TST:TRT24'!D19)</f>
        <v>402</v>
      </c>
      <c r="E19" s="13">
        <f>SUM('TST:TRT24'!E19)</f>
        <v>28</v>
      </c>
      <c r="F19" s="13">
        <f>SUM('TST:TRT24'!F19)</f>
        <v>2</v>
      </c>
      <c r="G19" s="13">
        <f>SUM('TST:TRT24'!G19)</f>
        <v>34</v>
      </c>
      <c r="H19" s="13">
        <f>SUM('TST:TRT24'!H19)</f>
        <v>135</v>
      </c>
      <c r="I19" s="13">
        <f>SUM('TST:TRT24'!I19)</f>
        <v>6</v>
      </c>
      <c r="J19" s="17"/>
      <c r="K19" s="13">
        <f>SUM('TST:TRT24'!K19)</f>
        <v>430</v>
      </c>
      <c r="L19" s="13">
        <f t="shared" ref="L19:L23" si="2">SUM(C19:K19)</f>
        <v>9708</v>
      </c>
      <c r="M19" s="1"/>
    </row>
    <row r="20" spans="2:13">
      <c r="B20" s="12" t="s">
        <v>6</v>
      </c>
      <c r="C20" s="13">
        <f>SUM('TST:TRT24'!C20)</f>
        <v>5952</v>
      </c>
      <c r="D20" s="13">
        <f>SUM('TST:TRT24'!D20)</f>
        <v>309</v>
      </c>
      <c r="E20" s="13">
        <f>SUM('TST:TRT24'!E20)</f>
        <v>39</v>
      </c>
      <c r="F20" s="13">
        <f>SUM('TST:TRT24'!F20)</f>
        <v>6</v>
      </c>
      <c r="G20" s="13">
        <f>SUM('TST:TRT24'!G20)</f>
        <v>58</v>
      </c>
      <c r="H20" s="13">
        <f>SUM('TST:TRT24'!H20)</f>
        <v>344</v>
      </c>
      <c r="I20" s="13">
        <f>SUM('TST:TRT24'!I20)</f>
        <v>14</v>
      </c>
      <c r="J20" s="17"/>
      <c r="K20" s="13">
        <f>SUM('TST:TRT24'!K20)</f>
        <v>98</v>
      </c>
      <c r="L20" s="13">
        <f t="shared" si="2"/>
        <v>6820</v>
      </c>
      <c r="M20" s="1"/>
    </row>
    <row r="21" spans="2:13">
      <c r="B21" s="12" t="s">
        <v>35</v>
      </c>
      <c r="C21" s="13">
        <f>SUM('TST:TRT24'!C21)</f>
        <v>3129</v>
      </c>
      <c r="D21" s="13">
        <f>SUM('TST:TRT24'!D21)</f>
        <v>180</v>
      </c>
      <c r="E21" s="13">
        <f>SUM('TST:TRT24'!E21)</f>
        <v>35</v>
      </c>
      <c r="F21" s="13">
        <f>SUM('TST:TRT24'!F21)</f>
        <v>2</v>
      </c>
      <c r="G21" s="13">
        <f>SUM('TST:TRT24'!G21)</f>
        <v>31</v>
      </c>
      <c r="H21" s="13">
        <f>SUM('TST:TRT24'!H21)</f>
        <v>129</v>
      </c>
      <c r="I21" s="13">
        <f>SUM('TST:TRT24'!I21)</f>
        <v>13</v>
      </c>
      <c r="J21" s="17"/>
      <c r="K21" s="13">
        <f>SUM('TST:TRT24'!K21)</f>
        <v>252</v>
      </c>
      <c r="L21" s="13">
        <f t="shared" si="2"/>
        <v>3771</v>
      </c>
      <c r="M21" s="1"/>
    </row>
    <row r="22" spans="2:13">
      <c r="B22" s="12" t="s">
        <v>8</v>
      </c>
      <c r="C22" s="13">
        <f>SUM('TST:TRT24'!C22)</f>
        <v>3521</v>
      </c>
      <c r="D22" s="13">
        <f>SUM('TST:TRT24'!D22)</f>
        <v>215</v>
      </c>
      <c r="E22" s="13">
        <f>SUM('TST:TRT24'!E22)</f>
        <v>20</v>
      </c>
      <c r="F22" s="13">
        <f>SUM('TST:TRT24'!F22)</f>
        <v>2</v>
      </c>
      <c r="G22" s="13">
        <f>SUM('TST:TRT24'!G22)</f>
        <v>28</v>
      </c>
      <c r="H22" s="13">
        <f>SUM('TST:TRT24'!H22)</f>
        <v>338</v>
      </c>
      <c r="I22" s="13">
        <f>SUM('TST:TRT24'!I22)</f>
        <v>23</v>
      </c>
      <c r="J22" s="17"/>
      <c r="K22" s="13">
        <f>SUM('TST:TRT24'!K22)</f>
        <v>670</v>
      </c>
      <c r="L22" s="13">
        <f t="shared" si="2"/>
        <v>4817</v>
      </c>
      <c r="M22" s="1"/>
    </row>
    <row r="23" spans="2:13">
      <c r="B23" s="12" t="s">
        <v>9</v>
      </c>
      <c r="C23" s="13">
        <f>SUM('TST:TRT24'!C23)</f>
        <v>737</v>
      </c>
      <c r="D23" s="13">
        <f>SUM('TST:TRT24'!D23)</f>
        <v>60</v>
      </c>
      <c r="E23" s="13">
        <f>SUM('TST:TRT24'!E23)</f>
        <v>6</v>
      </c>
      <c r="F23" s="13">
        <f>SUM('TST:TRT24'!F23)</f>
        <v>0</v>
      </c>
      <c r="G23" s="13">
        <f>SUM('TST:TRT24'!G23)</f>
        <v>21</v>
      </c>
      <c r="H23" s="13">
        <f>SUM('TST:TRT24'!H23)</f>
        <v>295</v>
      </c>
      <c r="I23" s="13">
        <f>SUM('TST:TRT24'!I23)</f>
        <v>22</v>
      </c>
      <c r="J23" s="17"/>
      <c r="K23" s="13">
        <f>SUM('TST:TRT24'!K23)</f>
        <v>571</v>
      </c>
      <c r="L23" s="13">
        <f t="shared" si="2"/>
        <v>1712</v>
      </c>
      <c r="M23" s="1"/>
    </row>
    <row r="24" spans="2:13" ht="19.5" customHeight="1">
      <c r="B24" s="41" t="s">
        <v>24</v>
      </c>
      <c r="C24" s="42">
        <f>SUM(C18:C23)</f>
        <v>22729</v>
      </c>
      <c r="D24" s="42">
        <f t="shared" ref="D24:I24" si="3">SUM(D18:D23)</f>
        <v>1207</v>
      </c>
      <c r="E24" s="42">
        <f t="shared" si="3"/>
        <v>130</v>
      </c>
      <c r="F24" s="42">
        <f t="shared" si="3"/>
        <v>12</v>
      </c>
      <c r="G24" s="42">
        <f t="shared" si="3"/>
        <v>175</v>
      </c>
      <c r="H24" s="42">
        <f t="shared" si="3"/>
        <v>1254</v>
      </c>
      <c r="I24" s="42">
        <f t="shared" si="3"/>
        <v>78</v>
      </c>
      <c r="J24" s="15"/>
      <c r="K24" s="42">
        <f>SUM(K18:K23)</f>
        <v>2075</v>
      </c>
      <c r="L24" s="42">
        <f t="shared" ref="L24" si="4">C24+D24+E24+F24+G24+H24+I24+K24</f>
        <v>27660</v>
      </c>
      <c r="M24" s="1"/>
    </row>
    <row r="25" spans="2:13" ht="19.5" customHeight="1">
      <c r="B25" s="14" t="s">
        <v>0</v>
      </c>
      <c r="C25" s="15">
        <f>C16+C24</f>
        <v>26760</v>
      </c>
      <c r="D25" s="15">
        <f t="shared" ref="D25:L25" si="5">D16+D24</f>
        <v>1342</v>
      </c>
      <c r="E25" s="15">
        <f t="shared" si="5"/>
        <v>151</v>
      </c>
      <c r="F25" s="15">
        <f t="shared" si="5"/>
        <v>12</v>
      </c>
      <c r="G25" s="15">
        <f t="shared" si="5"/>
        <v>179</v>
      </c>
      <c r="H25" s="15">
        <f t="shared" si="5"/>
        <v>1277</v>
      </c>
      <c r="I25" s="15">
        <f t="shared" si="5"/>
        <v>79</v>
      </c>
      <c r="J25" s="15">
        <f t="shared" si="5"/>
        <v>213</v>
      </c>
      <c r="K25" s="15">
        <f t="shared" si="5"/>
        <v>2115</v>
      </c>
      <c r="L25" s="15">
        <f t="shared" si="5"/>
        <v>32128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13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N28" sqref="N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0"/>
      <c r="B1" s="31" t="s">
        <v>27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0"/>
      <c r="B2" s="31" t="s">
        <v>29</v>
      </c>
      <c r="C2" s="191" t="s">
        <v>52</v>
      </c>
      <c r="D2" s="191"/>
      <c r="E2" s="191"/>
      <c r="F2" s="191"/>
      <c r="G2" s="191"/>
      <c r="H2" s="32"/>
      <c r="I2" s="32"/>
      <c r="J2" s="32"/>
      <c r="K2" s="32"/>
      <c r="L2" s="32"/>
    </row>
    <row r="3" spans="1:12">
      <c r="A3" s="30"/>
      <c r="B3" s="31" t="s">
        <v>28</v>
      </c>
      <c r="C3" s="192" t="s">
        <v>53</v>
      </c>
      <c r="D3" s="192"/>
      <c r="E3" s="192"/>
      <c r="F3" s="192"/>
      <c r="G3" s="192"/>
      <c r="H3" s="32"/>
      <c r="I3" s="32"/>
      <c r="J3" s="32"/>
      <c r="K3" s="32"/>
      <c r="L3" s="32"/>
    </row>
    <row r="4" spans="1:12">
      <c r="A4" s="30"/>
      <c r="B4" s="32" t="s">
        <v>30</v>
      </c>
      <c r="C4" s="32"/>
      <c r="D4" s="25">
        <v>43464</v>
      </c>
      <c r="E4" s="32"/>
      <c r="F4" s="32"/>
      <c r="G4" s="32"/>
      <c r="H4" s="32"/>
      <c r="I4" s="32"/>
      <c r="J4" s="32"/>
      <c r="K4" s="32"/>
      <c r="L4" s="32"/>
    </row>
    <row r="5" spans="1:12">
      <c r="A5" s="30"/>
      <c r="B5" s="196" t="s">
        <v>26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2">
      <c r="A6" s="3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>
      <c r="A7" s="30"/>
      <c r="B7" s="33" t="s">
        <v>10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2.75" customHeight="1">
      <c r="A8" s="30"/>
      <c r="B8" s="197" t="s">
        <v>32</v>
      </c>
      <c r="C8" s="197" t="s">
        <v>11</v>
      </c>
      <c r="D8" s="197"/>
      <c r="E8" s="197"/>
      <c r="F8" s="197"/>
      <c r="G8" s="197"/>
      <c r="H8" s="197"/>
      <c r="I8" s="197"/>
      <c r="J8" s="197" t="s">
        <v>12</v>
      </c>
      <c r="K8" s="197" t="s">
        <v>13</v>
      </c>
      <c r="L8" s="197" t="s">
        <v>0</v>
      </c>
    </row>
    <row r="9" spans="1:12" ht="12.75" customHeight="1">
      <c r="A9" s="30"/>
      <c r="B9" s="197"/>
      <c r="C9" s="197" t="s">
        <v>14</v>
      </c>
      <c r="D9" s="197"/>
      <c r="E9" s="197"/>
      <c r="F9" s="197"/>
      <c r="G9" s="197" t="s">
        <v>15</v>
      </c>
      <c r="H9" s="197"/>
      <c r="I9" s="197"/>
      <c r="J9" s="197"/>
      <c r="K9" s="197"/>
      <c r="L9" s="197"/>
    </row>
    <row r="10" spans="1:12" ht="36">
      <c r="A10" s="30"/>
      <c r="B10" s="197"/>
      <c r="C10" s="34" t="s">
        <v>16</v>
      </c>
      <c r="D10" s="34" t="s">
        <v>17</v>
      </c>
      <c r="E10" s="34" t="s">
        <v>18</v>
      </c>
      <c r="F10" s="34" t="s">
        <v>19</v>
      </c>
      <c r="G10" s="34" t="s">
        <v>20</v>
      </c>
      <c r="H10" s="34" t="s">
        <v>18</v>
      </c>
      <c r="I10" s="34" t="s">
        <v>19</v>
      </c>
      <c r="J10" s="197"/>
      <c r="K10" s="197"/>
      <c r="L10" s="197"/>
    </row>
    <row r="11" spans="1:12" ht="12.75" customHeight="1">
      <c r="A11" s="30"/>
      <c r="B11" s="193" t="s">
        <v>21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5"/>
    </row>
    <row r="12" spans="1:12">
      <c r="A12" s="30"/>
      <c r="B12" s="110" t="s">
        <v>1</v>
      </c>
      <c r="C12" s="145">
        <v>2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5">
        <v>0</v>
      </c>
      <c r="L12" s="147">
        <f>C12+D12+E12+F12+G12+H12+I12+J12+K12</f>
        <v>2</v>
      </c>
    </row>
    <row r="13" spans="1:12">
      <c r="A13" s="30"/>
      <c r="B13" s="110" t="s">
        <v>2</v>
      </c>
      <c r="C13" s="146">
        <v>85</v>
      </c>
      <c r="D13" s="146">
        <v>1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5</v>
      </c>
      <c r="K13" s="146">
        <v>0</v>
      </c>
      <c r="L13" s="147">
        <f>C13+D13+E13+F13+G13+H13+I13+J13+K13</f>
        <v>91</v>
      </c>
    </row>
    <row r="14" spans="1:12">
      <c r="A14" s="30"/>
      <c r="B14" s="110" t="s">
        <v>3</v>
      </c>
      <c r="C14" s="146">
        <v>13</v>
      </c>
      <c r="D14" s="146">
        <v>1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3</v>
      </c>
      <c r="K14" s="146">
        <v>1</v>
      </c>
      <c r="L14" s="147">
        <f>C14+D14+E14+F14+G14+H14+I14+J14+K14</f>
        <v>18</v>
      </c>
    </row>
    <row r="15" spans="1:12">
      <c r="A15" s="30"/>
      <c r="B15" s="110" t="s">
        <v>25</v>
      </c>
      <c r="C15" s="146">
        <v>11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1</v>
      </c>
      <c r="L15" s="147">
        <f>C15+D15+E15+F15+G15+H15+I15+J15+K15</f>
        <v>12</v>
      </c>
    </row>
    <row r="16" spans="1:12">
      <c r="A16" s="30"/>
      <c r="B16" s="110" t="s">
        <v>23</v>
      </c>
      <c r="C16" s="147">
        <f t="shared" ref="C16:L16" si="0">SUM(C12:C15)</f>
        <v>111</v>
      </c>
      <c r="D16" s="147">
        <f t="shared" si="0"/>
        <v>2</v>
      </c>
      <c r="E16" s="147">
        <f t="shared" si="0"/>
        <v>0</v>
      </c>
      <c r="F16" s="147">
        <f t="shared" si="0"/>
        <v>0</v>
      </c>
      <c r="G16" s="147">
        <f t="shared" si="0"/>
        <v>0</v>
      </c>
      <c r="H16" s="147">
        <f t="shared" si="0"/>
        <v>0</v>
      </c>
      <c r="I16" s="147">
        <f t="shared" si="0"/>
        <v>0</v>
      </c>
      <c r="J16" s="147">
        <f t="shared" si="0"/>
        <v>8</v>
      </c>
      <c r="K16" s="147">
        <f t="shared" si="0"/>
        <v>2</v>
      </c>
      <c r="L16" s="147">
        <f t="shared" si="0"/>
        <v>123</v>
      </c>
    </row>
    <row r="17" spans="1:12">
      <c r="A17" s="30"/>
      <c r="B17" s="190" t="s">
        <v>22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1:12">
      <c r="A18" s="30"/>
      <c r="B18" s="110" t="s">
        <v>4</v>
      </c>
      <c r="C18" s="146">
        <v>18</v>
      </c>
      <c r="D18" s="146">
        <v>1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8"/>
      <c r="K18" s="146">
        <v>0</v>
      </c>
      <c r="L18" s="147">
        <f t="shared" ref="L18:L24" si="1">C18+D18+E18+F18+G18+H18+I18+K18</f>
        <v>19</v>
      </c>
    </row>
    <row r="19" spans="1:12">
      <c r="A19" s="30"/>
      <c r="B19" s="110" t="s">
        <v>5</v>
      </c>
      <c r="C19" s="146">
        <v>296</v>
      </c>
      <c r="D19" s="146">
        <v>4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8"/>
      <c r="K19" s="146">
        <v>13</v>
      </c>
      <c r="L19" s="147">
        <f t="shared" si="1"/>
        <v>313</v>
      </c>
    </row>
    <row r="20" spans="1:12">
      <c r="A20" s="30"/>
      <c r="B20" s="110" t="s">
        <v>6</v>
      </c>
      <c r="C20" s="146">
        <v>211</v>
      </c>
      <c r="D20" s="146">
        <v>2</v>
      </c>
      <c r="E20" s="146">
        <v>0</v>
      </c>
      <c r="F20" s="146">
        <v>0</v>
      </c>
      <c r="G20" s="146">
        <v>0</v>
      </c>
      <c r="H20" s="146">
        <v>1</v>
      </c>
      <c r="I20" s="146">
        <v>0</v>
      </c>
      <c r="J20" s="148"/>
      <c r="K20" s="146">
        <v>4</v>
      </c>
      <c r="L20" s="147">
        <f t="shared" si="1"/>
        <v>218</v>
      </c>
    </row>
    <row r="21" spans="1:12">
      <c r="A21" s="30"/>
      <c r="B21" s="110" t="s">
        <v>7</v>
      </c>
      <c r="C21" s="146">
        <v>30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8"/>
      <c r="K21" s="146">
        <v>2</v>
      </c>
      <c r="L21" s="147">
        <f t="shared" si="1"/>
        <v>32</v>
      </c>
    </row>
    <row r="22" spans="1:12">
      <c r="A22" s="30"/>
      <c r="B22" s="110" t="s">
        <v>8</v>
      </c>
      <c r="C22" s="146">
        <v>105</v>
      </c>
      <c r="D22" s="146">
        <v>1</v>
      </c>
      <c r="E22" s="146">
        <v>0</v>
      </c>
      <c r="F22" s="146">
        <v>0</v>
      </c>
      <c r="G22" s="146">
        <v>0</v>
      </c>
      <c r="H22" s="146">
        <v>1</v>
      </c>
      <c r="I22" s="146">
        <v>0</v>
      </c>
      <c r="J22" s="148"/>
      <c r="K22" s="146">
        <v>6</v>
      </c>
      <c r="L22" s="147">
        <f t="shared" si="1"/>
        <v>113</v>
      </c>
    </row>
    <row r="23" spans="1:12">
      <c r="A23" s="30"/>
      <c r="B23" s="110" t="s">
        <v>9</v>
      </c>
      <c r="C23" s="146">
        <v>4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8"/>
      <c r="K23" s="146">
        <v>0</v>
      </c>
      <c r="L23" s="147">
        <f t="shared" si="1"/>
        <v>4</v>
      </c>
    </row>
    <row r="24" spans="1:12">
      <c r="A24" s="30"/>
      <c r="B24" s="109" t="s">
        <v>24</v>
      </c>
      <c r="C24" s="149">
        <f t="shared" ref="C24:I24" si="2">SUM(C18:C23)</f>
        <v>664</v>
      </c>
      <c r="D24" s="149">
        <f t="shared" si="2"/>
        <v>8</v>
      </c>
      <c r="E24" s="149">
        <f t="shared" si="2"/>
        <v>0</v>
      </c>
      <c r="F24" s="149">
        <f t="shared" si="2"/>
        <v>0</v>
      </c>
      <c r="G24" s="149">
        <f t="shared" si="2"/>
        <v>0</v>
      </c>
      <c r="H24" s="149">
        <f t="shared" si="2"/>
        <v>2</v>
      </c>
      <c r="I24" s="149">
        <f t="shared" si="2"/>
        <v>0</v>
      </c>
      <c r="J24" s="149"/>
      <c r="K24" s="149">
        <f>SUM(K18:K23)</f>
        <v>25</v>
      </c>
      <c r="L24" s="149">
        <f t="shared" si="1"/>
        <v>699</v>
      </c>
    </row>
    <row r="25" spans="1:12">
      <c r="A25" s="30"/>
      <c r="B25" s="108" t="s">
        <v>0</v>
      </c>
      <c r="C25" s="150">
        <f t="shared" ref="C25:L25" si="3">C16+C24</f>
        <v>775</v>
      </c>
      <c r="D25" s="150">
        <f t="shared" si="3"/>
        <v>10</v>
      </c>
      <c r="E25" s="150">
        <f t="shared" si="3"/>
        <v>0</v>
      </c>
      <c r="F25" s="150">
        <f t="shared" si="3"/>
        <v>0</v>
      </c>
      <c r="G25" s="150">
        <f t="shared" si="3"/>
        <v>0</v>
      </c>
      <c r="H25" s="150">
        <f t="shared" si="3"/>
        <v>2</v>
      </c>
      <c r="I25" s="150">
        <f t="shared" si="3"/>
        <v>0</v>
      </c>
      <c r="J25" s="150">
        <f t="shared" si="3"/>
        <v>8</v>
      </c>
      <c r="K25" s="150">
        <f t="shared" si="3"/>
        <v>27</v>
      </c>
      <c r="L25" s="150">
        <f t="shared" si="3"/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33" sqref="F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54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55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32">
        <v>3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1</v>
      </c>
      <c r="L12" s="142">
        <f>C12+D12+E12+F12+G12+H12+I12+J12+K12</f>
        <v>4</v>
      </c>
    </row>
    <row r="13" spans="2:12">
      <c r="B13" s="22" t="s">
        <v>2</v>
      </c>
      <c r="C13" s="132">
        <v>178</v>
      </c>
      <c r="D13" s="132">
        <v>3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3</v>
      </c>
      <c r="K13" s="132">
        <v>0</v>
      </c>
      <c r="L13" s="142">
        <f>C13+D13+E13+F13+G13+H13+I13+J13+K13</f>
        <v>184</v>
      </c>
    </row>
    <row r="14" spans="2:12">
      <c r="B14" s="22" t="s">
        <v>3</v>
      </c>
      <c r="C14" s="132">
        <v>10</v>
      </c>
      <c r="D14" s="132">
        <v>1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42">
        <f>C14+D14+E14+F14+G14+H14+I14+J14+K14</f>
        <v>11</v>
      </c>
    </row>
    <row r="15" spans="2:12">
      <c r="B15" s="22" t="s">
        <v>25</v>
      </c>
      <c r="C15" s="132">
        <v>122</v>
      </c>
      <c r="D15" s="132">
        <v>1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42">
        <f>C15+D15+E15+F15+G15+H15+I15+J15+K15</f>
        <v>123</v>
      </c>
    </row>
    <row r="16" spans="2:12">
      <c r="B16" s="22" t="s">
        <v>23</v>
      </c>
      <c r="C16" s="142">
        <f>SUM(C12:C15)</f>
        <v>313</v>
      </c>
      <c r="D16" s="142">
        <f t="shared" ref="D16:L16" si="0">SUM(D12:D15)</f>
        <v>5</v>
      </c>
      <c r="E16" s="142">
        <f t="shared" si="0"/>
        <v>0</v>
      </c>
      <c r="F16" s="142">
        <f t="shared" si="0"/>
        <v>0</v>
      </c>
      <c r="G16" s="142">
        <f t="shared" si="0"/>
        <v>0</v>
      </c>
      <c r="H16" s="142">
        <f t="shared" si="0"/>
        <v>0</v>
      </c>
      <c r="I16" s="142">
        <f t="shared" si="0"/>
        <v>0</v>
      </c>
      <c r="J16" s="142">
        <f t="shared" si="0"/>
        <v>3</v>
      </c>
      <c r="K16" s="142">
        <f t="shared" si="0"/>
        <v>1</v>
      </c>
      <c r="L16" s="142">
        <f t="shared" si="0"/>
        <v>322</v>
      </c>
    </row>
    <row r="17" spans="2:12">
      <c r="B17" s="97" t="s">
        <v>22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2:12">
      <c r="B18" s="22" t="s">
        <v>4</v>
      </c>
      <c r="C18" s="132">
        <v>25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40"/>
      <c r="K18" s="132">
        <v>0</v>
      </c>
      <c r="L18" s="142">
        <f t="shared" ref="L18:L24" si="1">C18+D18+E18+F18+G18+H18+I18+K18</f>
        <v>25</v>
      </c>
    </row>
    <row r="19" spans="2:12">
      <c r="B19" s="22" t="s">
        <v>5</v>
      </c>
      <c r="C19" s="132">
        <v>621</v>
      </c>
      <c r="D19" s="132">
        <v>17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40"/>
      <c r="K19" s="132">
        <v>14</v>
      </c>
      <c r="L19" s="142">
        <f t="shared" si="1"/>
        <v>652</v>
      </c>
    </row>
    <row r="20" spans="2:12">
      <c r="B20" s="22" t="s">
        <v>6</v>
      </c>
      <c r="C20" s="132">
        <v>416</v>
      </c>
      <c r="D20" s="132">
        <v>18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40"/>
      <c r="K20" s="132">
        <v>2</v>
      </c>
      <c r="L20" s="142">
        <f t="shared" si="1"/>
        <v>436</v>
      </c>
    </row>
    <row r="21" spans="2:12">
      <c r="B21" s="22" t="s">
        <v>7</v>
      </c>
      <c r="C21" s="132">
        <v>128</v>
      </c>
      <c r="D21" s="132">
        <v>5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40"/>
      <c r="K21" s="132">
        <v>2</v>
      </c>
      <c r="L21" s="142">
        <f t="shared" si="1"/>
        <v>135</v>
      </c>
    </row>
    <row r="22" spans="2:12">
      <c r="B22" s="22" t="s">
        <v>8</v>
      </c>
      <c r="C22" s="132">
        <v>153</v>
      </c>
      <c r="D22" s="132">
        <v>11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40"/>
      <c r="K22" s="132">
        <v>1</v>
      </c>
      <c r="L22" s="142">
        <f t="shared" si="1"/>
        <v>165</v>
      </c>
    </row>
    <row r="23" spans="2:12">
      <c r="B23" s="22" t="s">
        <v>9</v>
      </c>
      <c r="C23" s="132">
        <v>8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40"/>
      <c r="K23" s="132">
        <v>0</v>
      </c>
      <c r="L23" s="142">
        <f t="shared" si="1"/>
        <v>8</v>
      </c>
    </row>
    <row r="24" spans="2:12">
      <c r="B24" s="23" t="s">
        <v>24</v>
      </c>
      <c r="C24" s="143">
        <f>SUM(C18:C23)</f>
        <v>1351</v>
      </c>
      <c r="D24" s="143">
        <f t="shared" ref="D24:I24" si="2">SUM(D18:D23)</f>
        <v>51</v>
      </c>
      <c r="E24" s="143">
        <f t="shared" si="2"/>
        <v>0</v>
      </c>
      <c r="F24" s="143">
        <f t="shared" si="2"/>
        <v>0</v>
      </c>
      <c r="G24" s="143">
        <f t="shared" si="2"/>
        <v>0</v>
      </c>
      <c r="H24" s="143">
        <f t="shared" si="2"/>
        <v>0</v>
      </c>
      <c r="I24" s="143">
        <f t="shared" si="2"/>
        <v>0</v>
      </c>
      <c r="J24" s="143"/>
      <c r="K24" s="143">
        <f>SUM(K18:K23)</f>
        <v>19</v>
      </c>
      <c r="L24" s="143">
        <f t="shared" si="1"/>
        <v>1421</v>
      </c>
    </row>
    <row r="25" spans="2:12">
      <c r="B25" s="24" t="s">
        <v>0</v>
      </c>
      <c r="C25" s="141">
        <f>C16+C24</f>
        <v>1664</v>
      </c>
      <c r="D25" s="141">
        <f t="shared" ref="D25:L25" si="3">D16+D24</f>
        <v>56</v>
      </c>
      <c r="E25" s="141">
        <f t="shared" si="3"/>
        <v>0</v>
      </c>
      <c r="F25" s="141">
        <f t="shared" si="3"/>
        <v>0</v>
      </c>
      <c r="G25" s="141">
        <f t="shared" si="3"/>
        <v>0</v>
      </c>
      <c r="H25" s="141">
        <f t="shared" si="3"/>
        <v>0</v>
      </c>
      <c r="I25" s="141">
        <f t="shared" si="3"/>
        <v>0</v>
      </c>
      <c r="J25" s="141">
        <f t="shared" si="3"/>
        <v>3</v>
      </c>
      <c r="K25" s="141">
        <f t="shared" si="3"/>
        <v>20</v>
      </c>
      <c r="L25" s="141">
        <f t="shared" si="3"/>
        <v>1743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31" sqref="F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56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57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62" t="s">
        <v>1</v>
      </c>
      <c r="C12" s="132">
        <v>2</v>
      </c>
      <c r="D12" s="132"/>
      <c r="E12" s="132">
        <v>1</v>
      </c>
      <c r="F12" s="132"/>
      <c r="G12" s="132"/>
      <c r="H12" s="132"/>
      <c r="I12" s="132"/>
      <c r="J12" s="132"/>
      <c r="K12" s="132"/>
      <c r="L12" s="142">
        <f>C12+D12+E12+F12+G12+H12+I12+J12+K12</f>
        <v>3</v>
      </c>
    </row>
    <row r="13" spans="2:12">
      <c r="B13" s="62" t="s">
        <v>2</v>
      </c>
      <c r="C13" s="132">
        <v>49</v>
      </c>
      <c r="D13" s="132">
        <v>6</v>
      </c>
      <c r="E13" s="132">
        <v>1</v>
      </c>
      <c r="F13" s="132"/>
      <c r="G13" s="132"/>
      <c r="H13" s="132"/>
      <c r="I13" s="132"/>
      <c r="J13" s="132">
        <v>3</v>
      </c>
      <c r="K13" s="132"/>
      <c r="L13" s="142">
        <f>C13+D13+E13+F13+G13+H13+I13+J13+K13</f>
        <v>59</v>
      </c>
    </row>
    <row r="14" spans="2:12">
      <c r="B14" s="62" t="s">
        <v>3</v>
      </c>
      <c r="C14" s="132">
        <v>14</v>
      </c>
      <c r="D14" s="132"/>
      <c r="E14" s="132"/>
      <c r="F14" s="132"/>
      <c r="G14" s="132"/>
      <c r="H14" s="132"/>
      <c r="I14" s="132"/>
      <c r="J14" s="132">
        <v>1</v>
      </c>
      <c r="K14" s="132"/>
      <c r="L14" s="142">
        <f>C14+D14+E14+F14+G14+H14+I14+J14+K14</f>
        <v>15</v>
      </c>
    </row>
    <row r="15" spans="2:12">
      <c r="B15" s="62" t="s">
        <v>25</v>
      </c>
      <c r="C15" s="132">
        <v>21</v>
      </c>
      <c r="D15" s="132">
        <v>6</v>
      </c>
      <c r="E15" s="132"/>
      <c r="F15" s="132"/>
      <c r="G15" s="132"/>
      <c r="H15" s="132">
        <v>1</v>
      </c>
      <c r="I15" s="132"/>
      <c r="J15" s="132">
        <v>1</v>
      </c>
      <c r="K15" s="132">
        <v>1</v>
      </c>
      <c r="L15" s="142">
        <f>C15+D15+E15+F15+G15+H15+I15+J15+K15</f>
        <v>30</v>
      </c>
    </row>
    <row r="16" spans="2:12">
      <c r="B16" s="62" t="s">
        <v>23</v>
      </c>
      <c r="C16" s="142">
        <f>SUM(C12:C15)</f>
        <v>86</v>
      </c>
      <c r="D16" s="142">
        <f t="shared" ref="D16:L16" si="0">SUM(D12:D15)</f>
        <v>12</v>
      </c>
      <c r="E16" s="142">
        <f t="shared" si="0"/>
        <v>2</v>
      </c>
      <c r="F16" s="142">
        <f t="shared" si="0"/>
        <v>0</v>
      </c>
      <c r="G16" s="142">
        <f t="shared" si="0"/>
        <v>0</v>
      </c>
      <c r="H16" s="142">
        <f t="shared" si="0"/>
        <v>1</v>
      </c>
      <c r="I16" s="142">
        <f t="shared" si="0"/>
        <v>0</v>
      </c>
      <c r="J16" s="142">
        <f t="shared" si="0"/>
        <v>5</v>
      </c>
      <c r="K16" s="142">
        <f t="shared" si="0"/>
        <v>1</v>
      </c>
      <c r="L16" s="142">
        <f t="shared" si="0"/>
        <v>107</v>
      </c>
    </row>
    <row r="17" spans="2:12">
      <c r="B17" s="182" t="s">
        <v>22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2:12">
      <c r="B18" s="62" t="s">
        <v>4</v>
      </c>
      <c r="C18" s="132">
        <v>76</v>
      </c>
      <c r="D18" s="132">
        <v>9</v>
      </c>
      <c r="E18" s="132"/>
      <c r="F18" s="132"/>
      <c r="G18" s="132"/>
      <c r="H18" s="132">
        <v>6</v>
      </c>
      <c r="I18" s="132"/>
      <c r="J18" s="140"/>
      <c r="K18" s="132">
        <v>5</v>
      </c>
      <c r="L18" s="142">
        <f t="shared" ref="L18:L24" si="1">C18+D18+E18+F18+G18+H18+I18+K18</f>
        <v>96</v>
      </c>
    </row>
    <row r="19" spans="2:12">
      <c r="B19" s="62" t="s">
        <v>5</v>
      </c>
      <c r="C19" s="132">
        <v>139</v>
      </c>
      <c r="D19" s="132">
        <v>10</v>
      </c>
      <c r="E19" s="144">
        <v>2</v>
      </c>
      <c r="F19" s="132"/>
      <c r="G19" s="132">
        <v>1</v>
      </c>
      <c r="H19" s="132">
        <v>9</v>
      </c>
      <c r="I19" s="132"/>
      <c r="J19" s="140"/>
      <c r="K19" s="132">
        <v>3</v>
      </c>
      <c r="L19" s="142">
        <f t="shared" si="1"/>
        <v>164</v>
      </c>
    </row>
    <row r="20" spans="2:12">
      <c r="B20" s="62" t="s">
        <v>6</v>
      </c>
      <c r="C20" s="132">
        <v>158</v>
      </c>
      <c r="D20" s="132">
        <v>7</v>
      </c>
      <c r="E20" s="144">
        <v>8</v>
      </c>
      <c r="F20" s="132"/>
      <c r="G20" s="132">
        <v>3</v>
      </c>
      <c r="H20" s="132">
        <v>22</v>
      </c>
      <c r="I20" s="132"/>
      <c r="J20" s="140"/>
      <c r="K20" s="132">
        <v>5</v>
      </c>
      <c r="L20" s="142">
        <f t="shared" si="1"/>
        <v>203</v>
      </c>
    </row>
    <row r="21" spans="2:12">
      <c r="B21" s="62" t="s">
        <v>7</v>
      </c>
      <c r="C21" s="132">
        <v>127</v>
      </c>
      <c r="D21" s="132">
        <v>6</v>
      </c>
      <c r="E21" s="144">
        <v>5</v>
      </c>
      <c r="F21" s="132"/>
      <c r="G21" s="132"/>
      <c r="H21" s="132">
        <v>3</v>
      </c>
      <c r="I21" s="132"/>
      <c r="J21" s="140"/>
      <c r="K21" s="132">
        <v>4</v>
      </c>
      <c r="L21" s="142">
        <f t="shared" si="1"/>
        <v>145</v>
      </c>
    </row>
    <row r="22" spans="2:12">
      <c r="B22" s="62" t="s">
        <v>8</v>
      </c>
      <c r="C22" s="132">
        <v>47</v>
      </c>
      <c r="D22" s="132">
        <v>4</v>
      </c>
      <c r="E22" s="144">
        <v>5</v>
      </c>
      <c r="F22" s="132"/>
      <c r="G22" s="132"/>
      <c r="H22" s="132">
        <v>10</v>
      </c>
      <c r="I22" s="132">
        <v>2</v>
      </c>
      <c r="J22" s="140"/>
      <c r="K22" s="132">
        <v>4</v>
      </c>
      <c r="L22" s="142">
        <f t="shared" si="1"/>
        <v>72</v>
      </c>
    </row>
    <row r="23" spans="2:12">
      <c r="B23" s="62" t="s">
        <v>9</v>
      </c>
      <c r="C23" s="132">
        <v>22</v>
      </c>
      <c r="D23" s="132">
        <v>2</v>
      </c>
      <c r="E23" s="144">
        <v>2</v>
      </c>
      <c r="F23" s="132"/>
      <c r="G23" s="132">
        <v>1</v>
      </c>
      <c r="H23" s="132">
        <v>6</v>
      </c>
      <c r="I23" s="132"/>
      <c r="J23" s="140"/>
      <c r="K23" s="132">
        <v>10</v>
      </c>
      <c r="L23" s="142">
        <f t="shared" si="1"/>
        <v>43</v>
      </c>
    </row>
    <row r="24" spans="2:12">
      <c r="B24" s="63" t="s">
        <v>24</v>
      </c>
      <c r="C24" s="143">
        <f>SUM(C18:C23)</f>
        <v>569</v>
      </c>
      <c r="D24" s="143">
        <f t="shared" ref="D24:I24" si="2">SUM(D18:D23)</f>
        <v>38</v>
      </c>
      <c r="E24" s="143">
        <f t="shared" si="2"/>
        <v>22</v>
      </c>
      <c r="F24" s="143">
        <f t="shared" si="2"/>
        <v>0</v>
      </c>
      <c r="G24" s="143">
        <f t="shared" si="2"/>
        <v>5</v>
      </c>
      <c r="H24" s="143">
        <f t="shared" si="2"/>
        <v>56</v>
      </c>
      <c r="I24" s="143">
        <f t="shared" si="2"/>
        <v>2</v>
      </c>
      <c r="J24" s="143"/>
      <c r="K24" s="143">
        <f>SUM(K18:K23)</f>
        <v>31</v>
      </c>
      <c r="L24" s="143">
        <f t="shared" si="1"/>
        <v>723</v>
      </c>
    </row>
    <row r="25" spans="2:12">
      <c r="B25" s="84" t="s">
        <v>0</v>
      </c>
      <c r="C25" s="141">
        <f>C16+C24</f>
        <v>655</v>
      </c>
      <c r="D25" s="141">
        <f t="shared" ref="D25:L25" si="3">D16+D24</f>
        <v>50</v>
      </c>
      <c r="E25" s="141">
        <f t="shared" si="3"/>
        <v>24</v>
      </c>
      <c r="F25" s="141">
        <f t="shared" si="3"/>
        <v>0</v>
      </c>
      <c r="G25" s="141">
        <f t="shared" si="3"/>
        <v>5</v>
      </c>
      <c r="H25" s="141">
        <f t="shared" si="3"/>
        <v>57</v>
      </c>
      <c r="I25" s="141">
        <f t="shared" si="3"/>
        <v>2</v>
      </c>
      <c r="J25" s="141">
        <f t="shared" si="3"/>
        <v>5</v>
      </c>
      <c r="K25" s="141">
        <f t="shared" si="3"/>
        <v>32</v>
      </c>
      <c r="L25" s="141">
        <f t="shared" si="3"/>
        <v>830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_1"/>
    <protectedRange sqref="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A4" workbookViewId="0">
      <selection activeCell="H37" sqref="H36:H3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58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59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9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99" t="s">
        <v>1</v>
      </c>
      <c r="C12" s="139">
        <v>3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8">
        <f>C12+D12+E12+F12+G12+H12+I12+J12+K12</f>
        <v>3</v>
      </c>
    </row>
    <row r="13" spans="2:12">
      <c r="B13" s="99" t="s">
        <v>2</v>
      </c>
      <c r="C13" s="139">
        <v>52</v>
      </c>
      <c r="D13" s="139">
        <v>1</v>
      </c>
      <c r="E13" s="139">
        <v>0</v>
      </c>
      <c r="F13" s="139">
        <v>0</v>
      </c>
      <c r="G13" s="139">
        <v>0</v>
      </c>
      <c r="H13" s="139">
        <v>1</v>
      </c>
      <c r="I13" s="139">
        <v>0</v>
      </c>
      <c r="J13" s="139">
        <v>4</v>
      </c>
      <c r="K13" s="139">
        <v>0</v>
      </c>
      <c r="L13" s="138">
        <f>C13+D13+E13+F13+G13+H13+I13+J13+K13</f>
        <v>58</v>
      </c>
    </row>
    <row r="14" spans="2:12">
      <c r="B14" s="99" t="s">
        <v>3</v>
      </c>
      <c r="C14" s="139">
        <v>8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1</v>
      </c>
      <c r="K14" s="139">
        <v>0</v>
      </c>
      <c r="L14" s="138">
        <f>C14+D14+E14+F14+G14+H14+I14+J14+K14</f>
        <v>9</v>
      </c>
    </row>
    <row r="15" spans="2:12">
      <c r="B15" s="99" t="s">
        <v>25</v>
      </c>
      <c r="C15" s="139">
        <v>2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8">
        <f>C15+D15+E15+F15+G15+H15+I15+J15+K15</f>
        <v>2</v>
      </c>
    </row>
    <row r="16" spans="2:12">
      <c r="B16" s="99" t="s">
        <v>23</v>
      </c>
      <c r="C16" s="138">
        <f t="shared" ref="C16:L16" si="0">SUM(C12:C15)</f>
        <v>65</v>
      </c>
      <c r="D16" s="138">
        <f t="shared" si="0"/>
        <v>1</v>
      </c>
      <c r="E16" s="138">
        <f t="shared" si="0"/>
        <v>0</v>
      </c>
      <c r="F16" s="138">
        <f t="shared" si="0"/>
        <v>0</v>
      </c>
      <c r="G16" s="138">
        <f t="shared" si="0"/>
        <v>0</v>
      </c>
      <c r="H16" s="138">
        <f t="shared" si="0"/>
        <v>1</v>
      </c>
      <c r="I16" s="138">
        <f t="shared" si="0"/>
        <v>0</v>
      </c>
      <c r="J16" s="138">
        <f t="shared" si="0"/>
        <v>5</v>
      </c>
      <c r="K16" s="138">
        <f t="shared" si="0"/>
        <v>0</v>
      </c>
      <c r="L16" s="138">
        <f t="shared" si="0"/>
        <v>72</v>
      </c>
    </row>
    <row r="17" spans="2:12">
      <c r="B17" s="182" t="s">
        <v>22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2:12">
      <c r="B18" s="99" t="s">
        <v>4</v>
      </c>
      <c r="C18" s="139">
        <v>26</v>
      </c>
      <c r="D18" s="139">
        <v>0</v>
      </c>
      <c r="E18" s="139">
        <v>0</v>
      </c>
      <c r="F18" s="139">
        <v>0</v>
      </c>
      <c r="G18" s="139">
        <v>0</v>
      </c>
      <c r="H18" s="139">
        <v>1</v>
      </c>
      <c r="I18" s="139">
        <v>0</v>
      </c>
      <c r="J18" s="137"/>
      <c r="K18" s="139">
        <v>0</v>
      </c>
      <c r="L18" s="138">
        <f t="shared" ref="L18:L24" si="1">C18+D18+E18+F18+G18+H18+I18+K18</f>
        <v>27</v>
      </c>
    </row>
    <row r="19" spans="2:12">
      <c r="B19" s="99" t="s">
        <v>5</v>
      </c>
      <c r="C19" s="139">
        <v>267</v>
      </c>
      <c r="D19" s="139">
        <v>3</v>
      </c>
      <c r="E19" s="139">
        <v>1</v>
      </c>
      <c r="F19" s="139">
        <v>0</v>
      </c>
      <c r="G19" s="139">
        <v>0</v>
      </c>
      <c r="H19" s="139">
        <v>15</v>
      </c>
      <c r="I19" s="139">
        <v>0</v>
      </c>
      <c r="J19" s="137"/>
      <c r="K19" s="139">
        <v>4</v>
      </c>
      <c r="L19" s="138">
        <f t="shared" si="1"/>
        <v>290</v>
      </c>
    </row>
    <row r="20" spans="2:12">
      <c r="B20" s="99" t="s">
        <v>6</v>
      </c>
      <c r="C20" s="139">
        <v>112</v>
      </c>
      <c r="D20" s="139">
        <v>2</v>
      </c>
      <c r="E20" s="139">
        <v>0</v>
      </c>
      <c r="F20" s="139">
        <v>0</v>
      </c>
      <c r="G20" s="139">
        <v>0</v>
      </c>
      <c r="H20" s="139">
        <v>21</v>
      </c>
      <c r="I20" s="139">
        <v>0</v>
      </c>
      <c r="J20" s="137"/>
      <c r="K20" s="139">
        <v>2</v>
      </c>
      <c r="L20" s="138">
        <f t="shared" si="1"/>
        <v>137</v>
      </c>
    </row>
    <row r="21" spans="2:12">
      <c r="B21" s="99" t="s">
        <v>7</v>
      </c>
      <c r="C21" s="139">
        <v>89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7"/>
      <c r="K21" s="139">
        <v>7</v>
      </c>
      <c r="L21" s="138">
        <f t="shared" si="1"/>
        <v>96</v>
      </c>
    </row>
    <row r="22" spans="2:12">
      <c r="B22" s="99" t="s">
        <v>8</v>
      </c>
      <c r="C22" s="139">
        <v>56</v>
      </c>
      <c r="D22" s="139">
        <v>2</v>
      </c>
      <c r="E22" s="139">
        <v>0</v>
      </c>
      <c r="F22" s="139">
        <v>0</v>
      </c>
      <c r="G22" s="139">
        <v>0</v>
      </c>
      <c r="H22" s="139">
        <v>2</v>
      </c>
      <c r="I22" s="139">
        <v>0</v>
      </c>
      <c r="J22" s="137"/>
      <c r="K22" s="139">
        <v>3</v>
      </c>
      <c r="L22" s="138">
        <f t="shared" si="1"/>
        <v>63</v>
      </c>
    </row>
    <row r="23" spans="2:12">
      <c r="B23" s="99" t="s">
        <v>9</v>
      </c>
      <c r="C23" s="139">
        <v>9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7"/>
      <c r="K23" s="139">
        <v>0</v>
      </c>
      <c r="L23" s="138">
        <f t="shared" si="1"/>
        <v>9</v>
      </c>
    </row>
    <row r="24" spans="2:12">
      <c r="B24" s="101" t="s">
        <v>24</v>
      </c>
      <c r="C24" s="136">
        <f t="shared" ref="C24:I24" si="2">SUM(C18:C23)</f>
        <v>559</v>
      </c>
      <c r="D24" s="136">
        <f t="shared" si="2"/>
        <v>7</v>
      </c>
      <c r="E24" s="136">
        <f t="shared" si="2"/>
        <v>1</v>
      </c>
      <c r="F24" s="136">
        <f t="shared" si="2"/>
        <v>0</v>
      </c>
      <c r="G24" s="136">
        <f t="shared" si="2"/>
        <v>0</v>
      </c>
      <c r="H24" s="136">
        <f t="shared" si="2"/>
        <v>39</v>
      </c>
      <c r="I24" s="136">
        <f t="shared" si="2"/>
        <v>0</v>
      </c>
      <c r="J24" s="136"/>
      <c r="K24" s="136">
        <f>SUM(K18:K23)</f>
        <v>16</v>
      </c>
      <c r="L24" s="136">
        <f t="shared" si="1"/>
        <v>622</v>
      </c>
    </row>
    <row r="25" spans="2:12">
      <c r="B25" s="103" t="s">
        <v>0</v>
      </c>
      <c r="C25" s="135">
        <f t="shared" ref="C25:L25" si="3">C16+C24</f>
        <v>624</v>
      </c>
      <c r="D25" s="135">
        <f t="shared" si="3"/>
        <v>8</v>
      </c>
      <c r="E25" s="135">
        <f t="shared" si="3"/>
        <v>1</v>
      </c>
      <c r="F25" s="135">
        <f t="shared" si="3"/>
        <v>0</v>
      </c>
      <c r="G25" s="135">
        <f t="shared" si="3"/>
        <v>0</v>
      </c>
      <c r="H25" s="135">
        <f t="shared" si="3"/>
        <v>40</v>
      </c>
      <c r="I25" s="135">
        <f t="shared" si="3"/>
        <v>0</v>
      </c>
      <c r="J25" s="135">
        <f t="shared" si="3"/>
        <v>5</v>
      </c>
      <c r="K25" s="135">
        <f t="shared" si="3"/>
        <v>16</v>
      </c>
      <c r="L25" s="135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" name="dados dos TRTs_1"/>
    <protectedRange sqref="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2">
    <dataValidation type="whole" operator="greaterThanOrEqual" allowBlank="1" showInputMessage="1" showErrorMessage="1" sqref="B12:B23 C17:L17">
      <formula1>0</formula1>
    </dataValidation>
    <dataValidation type="whole" operator="greaterThanOrEqual" allowBlank="1" showInputMessage="1" showErrorMessage="1" sqref="C12:L16 C18:L23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29" sqref="H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60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51">
        <v>3</v>
      </c>
      <c r="D12" s="151">
        <v>0</v>
      </c>
      <c r="E12" s="151">
        <v>0</v>
      </c>
      <c r="F12" s="151"/>
      <c r="G12" s="151"/>
      <c r="H12" s="151"/>
      <c r="I12" s="151"/>
      <c r="J12" s="151">
        <v>0</v>
      </c>
      <c r="K12" s="151">
        <v>0</v>
      </c>
      <c r="L12" s="152">
        <v>3</v>
      </c>
    </row>
    <row r="13" spans="2:12">
      <c r="B13" s="22" t="s">
        <v>2</v>
      </c>
      <c r="C13" s="151">
        <v>93</v>
      </c>
      <c r="D13" s="151">
        <v>0</v>
      </c>
      <c r="E13" s="151">
        <v>0</v>
      </c>
      <c r="F13" s="151"/>
      <c r="G13" s="151"/>
      <c r="H13" s="151"/>
      <c r="I13" s="151"/>
      <c r="J13" s="151">
        <v>0</v>
      </c>
      <c r="K13" s="151">
        <v>0</v>
      </c>
      <c r="L13" s="152">
        <v>93</v>
      </c>
    </row>
    <row r="14" spans="2:12">
      <c r="B14" s="22" t="s">
        <v>3</v>
      </c>
      <c r="C14" s="151">
        <v>42</v>
      </c>
      <c r="D14" s="151">
        <v>1</v>
      </c>
      <c r="E14" s="151">
        <v>0</v>
      </c>
      <c r="F14" s="151"/>
      <c r="G14" s="151"/>
      <c r="H14" s="151"/>
      <c r="I14" s="151"/>
      <c r="J14" s="151">
        <v>2</v>
      </c>
      <c r="K14" s="151">
        <v>0</v>
      </c>
      <c r="L14" s="152">
        <v>45</v>
      </c>
    </row>
    <row r="15" spans="2:12">
      <c r="B15" s="22" t="s">
        <v>25</v>
      </c>
      <c r="C15" s="151">
        <v>96</v>
      </c>
      <c r="D15" s="151">
        <v>1</v>
      </c>
      <c r="E15" s="151">
        <v>0</v>
      </c>
      <c r="F15" s="151"/>
      <c r="G15" s="151"/>
      <c r="H15" s="151"/>
      <c r="I15" s="151"/>
      <c r="J15" s="151">
        <v>0</v>
      </c>
      <c r="K15" s="151">
        <v>0</v>
      </c>
      <c r="L15" s="152">
        <v>97</v>
      </c>
    </row>
    <row r="16" spans="2:12">
      <c r="B16" s="22" t="s">
        <v>23</v>
      </c>
      <c r="C16" s="152">
        <v>234</v>
      </c>
      <c r="D16" s="152">
        <v>2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2</v>
      </c>
      <c r="K16" s="152">
        <v>0</v>
      </c>
      <c r="L16" s="152">
        <v>238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2" t="s">
        <v>4</v>
      </c>
      <c r="C18" s="158">
        <v>4</v>
      </c>
      <c r="D18" s="158">
        <v>0</v>
      </c>
      <c r="E18" s="158">
        <v>0</v>
      </c>
      <c r="F18" s="158"/>
      <c r="G18" s="158"/>
      <c r="H18" s="158"/>
      <c r="I18" s="158"/>
      <c r="J18" s="159"/>
      <c r="K18" s="158">
        <v>0</v>
      </c>
      <c r="L18" s="161">
        <v>4</v>
      </c>
    </row>
    <row r="19" spans="2:12">
      <c r="B19" s="22" t="s">
        <v>5</v>
      </c>
      <c r="C19" s="158">
        <v>231</v>
      </c>
      <c r="D19" s="158">
        <v>15</v>
      </c>
      <c r="E19" s="158">
        <v>1</v>
      </c>
      <c r="F19" s="158"/>
      <c r="G19" s="158"/>
      <c r="H19" s="158"/>
      <c r="I19" s="158"/>
      <c r="J19" s="159"/>
      <c r="K19" s="158">
        <v>0</v>
      </c>
      <c r="L19" s="161">
        <v>247</v>
      </c>
    </row>
    <row r="20" spans="2:12">
      <c r="B20" s="22" t="s">
        <v>6</v>
      </c>
      <c r="C20" s="158">
        <v>372</v>
      </c>
      <c r="D20" s="158">
        <v>20</v>
      </c>
      <c r="E20" s="158">
        <v>0</v>
      </c>
      <c r="F20" s="158"/>
      <c r="G20" s="158"/>
      <c r="H20" s="158"/>
      <c r="I20" s="158"/>
      <c r="J20" s="159"/>
      <c r="K20" s="158">
        <v>0</v>
      </c>
      <c r="L20" s="161">
        <v>392</v>
      </c>
    </row>
    <row r="21" spans="2:12">
      <c r="B21" s="22" t="s">
        <v>7</v>
      </c>
      <c r="C21" s="158">
        <v>81</v>
      </c>
      <c r="D21" s="158">
        <v>1</v>
      </c>
      <c r="E21" s="158">
        <v>0</v>
      </c>
      <c r="F21" s="158"/>
      <c r="G21" s="158"/>
      <c r="H21" s="158"/>
      <c r="I21" s="158"/>
      <c r="J21" s="159"/>
      <c r="K21" s="158">
        <v>0</v>
      </c>
      <c r="L21" s="161">
        <v>82</v>
      </c>
    </row>
    <row r="22" spans="2:12">
      <c r="B22" s="22" t="s">
        <v>8</v>
      </c>
      <c r="C22" s="158">
        <v>110</v>
      </c>
      <c r="D22" s="158">
        <v>6</v>
      </c>
      <c r="E22" s="158">
        <v>0</v>
      </c>
      <c r="F22" s="158"/>
      <c r="G22" s="158"/>
      <c r="H22" s="158"/>
      <c r="I22" s="158"/>
      <c r="J22" s="159"/>
      <c r="K22" s="158">
        <v>0</v>
      </c>
      <c r="L22" s="161">
        <v>116</v>
      </c>
    </row>
    <row r="23" spans="2:12">
      <c r="B23" s="22" t="s">
        <v>9</v>
      </c>
      <c r="C23" s="158">
        <v>17</v>
      </c>
      <c r="D23" s="158">
        <v>0</v>
      </c>
      <c r="E23" s="158">
        <v>0</v>
      </c>
      <c r="F23" s="158"/>
      <c r="G23" s="158"/>
      <c r="H23" s="158"/>
      <c r="I23" s="158"/>
      <c r="J23" s="159"/>
      <c r="K23" s="158">
        <v>0</v>
      </c>
      <c r="L23" s="161">
        <v>17</v>
      </c>
    </row>
    <row r="24" spans="2:12">
      <c r="B24" s="23" t="s">
        <v>24</v>
      </c>
      <c r="C24" s="162">
        <v>815</v>
      </c>
      <c r="D24" s="162">
        <v>42</v>
      </c>
      <c r="E24" s="162">
        <v>1</v>
      </c>
      <c r="F24" s="162">
        <v>0</v>
      </c>
      <c r="G24" s="162">
        <v>0</v>
      </c>
      <c r="H24" s="162">
        <v>0</v>
      </c>
      <c r="I24" s="162">
        <v>0</v>
      </c>
      <c r="J24" s="162"/>
      <c r="K24" s="162">
        <v>0</v>
      </c>
      <c r="L24" s="162">
        <v>858</v>
      </c>
    </row>
    <row r="25" spans="2:12">
      <c r="B25" s="24" t="s">
        <v>0</v>
      </c>
      <c r="C25" s="160">
        <v>1049</v>
      </c>
      <c r="D25" s="160">
        <v>44</v>
      </c>
      <c r="E25" s="160">
        <v>1</v>
      </c>
      <c r="F25" s="160">
        <v>0</v>
      </c>
      <c r="G25" s="160">
        <v>0</v>
      </c>
      <c r="H25" s="160">
        <v>0</v>
      </c>
      <c r="I25" s="160">
        <v>0</v>
      </c>
      <c r="J25" s="160">
        <v>2</v>
      </c>
      <c r="K25" s="160">
        <v>0</v>
      </c>
      <c r="L25" s="160">
        <v>1096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4" sqref="O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85" t="s">
        <v>77</v>
      </c>
      <c r="D2" s="185"/>
      <c r="E2" s="185"/>
      <c r="F2" s="185"/>
      <c r="G2" s="185"/>
      <c r="H2" s="8"/>
      <c r="I2" s="8"/>
      <c r="J2" s="8"/>
      <c r="K2" s="8"/>
      <c r="L2" s="8"/>
    </row>
    <row r="3" spans="2:12">
      <c r="B3" s="7" t="s">
        <v>28</v>
      </c>
      <c r="C3" s="185" t="s">
        <v>78</v>
      </c>
      <c r="D3" s="185"/>
      <c r="E3" s="185"/>
      <c r="F3" s="185"/>
      <c r="G3" s="185"/>
      <c r="H3" s="8"/>
      <c r="I3" s="8"/>
      <c r="J3" s="8"/>
      <c r="K3" s="8"/>
      <c r="L3" s="8"/>
    </row>
    <row r="4" spans="2:12">
      <c r="B4" s="8" t="s">
        <v>30</v>
      </c>
      <c r="C4" s="8"/>
      <c r="D4" s="35">
        <v>43464</v>
      </c>
      <c r="E4" s="8"/>
      <c r="F4" s="8"/>
      <c r="G4" s="8"/>
      <c r="H4" s="8"/>
      <c r="I4" s="8"/>
      <c r="J4" s="8"/>
      <c r="K4" s="8"/>
      <c r="L4" s="8"/>
    </row>
    <row r="5" spans="2:12">
      <c r="B5" s="188" t="s">
        <v>33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89" t="s">
        <v>32</v>
      </c>
      <c r="C8" s="189" t="s">
        <v>11</v>
      </c>
      <c r="D8" s="189"/>
      <c r="E8" s="189"/>
      <c r="F8" s="189"/>
      <c r="G8" s="189"/>
      <c r="H8" s="189"/>
      <c r="I8" s="189"/>
      <c r="J8" s="189" t="s">
        <v>12</v>
      </c>
      <c r="K8" s="189" t="s">
        <v>13</v>
      </c>
      <c r="L8" s="189" t="s">
        <v>0</v>
      </c>
    </row>
    <row r="9" spans="2:12" ht="12.75" customHeight="1">
      <c r="B9" s="189"/>
      <c r="C9" s="189" t="s">
        <v>14</v>
      </c>
      <c r="D9" s="189"/>
      <c r="E9" s="189"/>
      <c r="F9" s="189"/>
      <c r="G9" s="189" t="s">
        <v>15</v>
      </c>
      <c r="H9" s="189"/>
      <c r="I9" s="189"/>
      <c r="J9" s="189"/>
      <c r="K9" s="189"/>
      <c r="L9" s="189"/>
    </row>
    <row r="10" spans="2:12" ht="36">
      <c r="B10" s="189"/>
      <c r="C10" s="26" t="s">
        <v>16</v>
      </c>
      <c r="D10" s="26" t="s">
        <v>17</v>
      </c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189"/>
      <c r="K10" s="189"/>
      <c r="L10" s="189"/>
    </row>
    <row r="11" spans="2:12" ht="12.75" customHeight="1">
      <c r="B11" s="186" t="s">
        <v>21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2:12">
      <c r="B12" s="78" t="s">
        <v>1</v>
      </c>
      <c r="C12" s="79">
        <v>3</v>
      </c>
      <c r="D12" s="79"/>
      <c r="E12" s="79"/>
      <c r="F12" s="79"/>
      <c r="G12" s="79"/>
      <c r="H12" s="79"/>
      <c r="I12" s="79"/>
      <c r="J12" s="79"/>
      <c r="K12" s="79"/>
      <c r="L12" s="80">
        <f>C12+D12+E12+F12+G12+H12+I12+J12+K12</f>
        <v>3</v>
      </c>
    </row>
    <row r="13" spans="2:12">
      <c r="B13" s="78" t="s">
        <v>2</v>
      </c>
      <c r="C13" s="79">
        <v>60</v>
      </c>
      <c r="D13" s="79">
        <v>1</v>
      </c>
      <c r="E13" s="79"/>
      <c r="F13" s="79"/>
      <c r="G13" s="79"/>
      <c r="H13" s="79"/>
      <c r="I13" s="79"/>
      <c r="J13" s="79">
        <v>3</v>
      </c>
      <c r="K13" s="79"/>
      <c r="L13" s="80">
        <f>C13+D13+E13+F13+G13+H13+I13+J13+K13</f>
        <v>64</v>
      </c>
    </row>
    <row r="14" spans="2:12">
      <c r="B14" s="78" t="s">
        <v>3</v>
      </c>
      <c r="C14" s="79">
        <v>5</v>
      </c>
      <c r="D14" s="79"/>
      <c r="E14" s="79">
        <v>1</v>
      </c>
      <c r="F14" s="79"/>
      <c r="G14" s="79"/>
      <c r="H14" s="79">
        <v>3</v>
      </c>
      <c r="I14" s="79"/>
      <c r="J14" s="79">
        <v>2</v>
      </c>
      <c r="K14" s="79"/>
      <c r="L14" s="80">
        <f>C14+D14+E14+F14+G14+H14+I14+J14+K14</f>
        <v>11</v>
      </c>
    </row>
    <row r="15" spans="2:12">
      <c r="B15" s="78" t="s">
        <v>25</v>
      </c>
      <c r="C15" s="79"/>
      <c r="D15" s="79"/>
      <c r="E15" s="79"/>
      <c r="F15" s="79"/>
      <c r="G15" s="79"/>
      <c r="H15" s="79"/>
      <c r="I15" s="79"/>
      <c r="J15" s="79"/>
      <c r="K15" s="79"/>
      <c r="L15" s="80">
        <f>C15+D15+E15+F15+G15+H15+I15+J15+K15</f>
        <v>0</v>
      </c>
    </row>
    <row r="16" spans="2:12">
      <c r="B16" s="78" t="s">
        <v>23</v>
      </c>
      <c r="C16" s="80">
        <f t="shared" ref="C16:L16" si="0">SUM(C12:C15)</f>
        <v>68</v>
      </c>
      <c r="D16" s="80">
        <f t="shared" si="0"/>
        <v>1</v>
      </c>
      <c r="E16" s="80">
        <f t="shared" si="0"/>
        <v>1</v>
      </c>
      <c r="F16" s="80">
        <f t="shared" si="0"/>
        <v>0</v>
      </c>
      <c r="G16" s="80">
        <f t="shared" si="0"/>
        <v>0</v>
      </c>
      <c r="H16" s="80">
        <f t="shared" si="0"/>
        <v>3</v>
      </c>
      <c r="I16" s="80">
        <f t="shared" si="0"/>
        <v>0</v>
      </c>
      <c r="J16" s="80">
        <f t="shared" si="0"/>
        <v>5</v>
      </c>
      <c r="K16" s="80">
        <f t="shared" si="0"/>
        <v>0</v>
      </c>
      <c r="L16" s="80">
        <f t="shared" si="0"/>
        <v>78</v>
      </c>
    </row>
    <row r="17" spans="2:12">
      <c r="B17" s="198" t="s">
        <v>22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</row>
    <row r="18" spans="2:12">
      <c r="B18" s="78" t="s">
        <v>4</v>
      </c>
      <c r="C18" s="139">
        <v>54</v>
      </c>
      <c r="D18" s="139">
        <v>4</v>
      </c>
      <c r="E18" s="139"/>
      <c r="F18" s="139"/>
      <c r="G18" s="139"/>
      <c r="H18" s="139">
        <v>1</v>
      </c>
      <c r="I18" s="139"/>
      <c r="J18" s="157"/>
      <c r="K18" s="139"/>
      <c r="L18" s="156">
        <f t="shared" ref="L18:L24" si="1">C18+D18+E18+F18+G18+H18+I18+K18</f>
        <v>59</v>
      </c>
    </row>
    <row r="19" spans="2:12">
      <c r="B19" s="78" t="s">
        <v>5</v>
      </c>
      <c r="C19" s="139">
        <v>222</v>
      </c>
      <c r="D19" s="139">
        <v>6</v>
      </c>
      <c r="E19" s="139">
        <v>2</v>
      </c>
      <c r="F19" s="139"/>
      <c r="G19" s="139"/>
      <c r="H19" s="139">
        <v>4</v>
      </c>
      <c r="I19" s="139"/>
      <c r="J19" s="157"/>
      <c r="K19" s="139"/>
      <c r="L19" s="156">
        <f t="shared" si="1"/>
        <v>234</v>
      </c>
    </row>
    <row r="20" spans="2:12">
      <c r="B20" s="78" t="s">
        <v>6</v>
      </c>
      <c r="C20" s="139">
        <v>169</v>
      </c>
      <c r="D20" s="139">
        <v>7</v>
      </c>
      <c r="E20" s="139">
        <v>2</v>
      </c>
      <c r="F20" s="139"/>
      <c r="G20" s="139"/>
      <c r="H20" s="139">
        <v>10</v>
      </c>
      <c r="I20" s="139"/>
      <c r="J20" s="157"/>
      <c r="K20" s="139"/>
      <c r="L20" s="156">
        <f t="shared" si="1"/>
        <v>188</v>
      </c>
    </row>
    <row r="21" spans="2:12">
      <c r="B21" s="78" t="s">
        <v>7</v>
      </c>
      <c r="C21" s="139">
        <v>118</v>
      </c>
      <c r="D21" s="139">
        <v>6</v>
      </c>
      <c r="E21" s="139">
        <v>1</v>
      </c>
      <c r="F21" s="139"/>
      <c r="G21" s="139"/>
      <c r="H21" s="139">
        <v>6</v>
      </c>
      <c r="I21" s="139"/>
      <c r="J21" s="157"/>
      <c r="K21" s="139">
        <v>1</v>
      </c>
      <c r="L21" s="156">
        <f t="shared" si="1"/>
        <v>132</v>
      </c>
    </row>
    <row r="22" spans="2:12">
      <c r="B22" s="78" t="s">
        <v>8</v>
      </c>
      <c r="C22" s="139">
        <v>43</v>
      </c>
      <c r="D22" s="139">
        <v>1</v>
      </c>
      <c r="E22" s="139"/>
      <c r="F22" s="139"/>
      <c r="G22" s="139"/>
      <c r="H22" s="139">
        <v>4</v>
      </c>
      <c r="I22" s="139"/>
      <c r="J22" s="157"/>
      <c r="K22" s="139">
        <v>1</v>
      </c>
      <c r="L22" s="156">
        <f t="shared" si="1"/>
        <v>49</v>
      </c>
    </row>
    <row r="23" spans="2:12">
      <c r="B23" s="78" t="s">
        <v>9</v>
      </c>
      <c r="C23" s="139">
        <v>4</v>
      </c>
      <c r="D23" s="139"/>
      <c r="E23" s="139"/>
      <c r="F23" s="139"/>
      <c r="G23" s="139"/>
      <c r="H23" s="139">
        <v>1</v>
      </c>
      <c r="I23" s="139"/>
      <c r="J23" s="157"/>
      <c r="K23" s="139"/>
      <c r="L23" s="156">
        <f t="shared" si="1"/>
        <v>5</v>
      </c>
    </row>
    <row r="24" spans="2:12">
      <c r="B24" s="81" t="s">
        <v>24</v>
      </c>
      <c r="C24" s="155">
        <f t="shared" ref="C24:I24" si="2">SUM(C18:C23)</f>
        <v>610</v>
      </c>
      <c r="D24" s="155">
        <f t="shared" si="2"/>
        <v>24</v>
      </c>
      <c r="E24" s="155">
        <f t="shared" si="2"/>
        <v>5</v>
      </c>
      <c r="F24" s="155">
        <f t="shared" si="2"/>
        <v>0</v>
      </c>
      <c r="G24" s="155">
        <f t="shared" si="2"/>
        <v>0</v>
      </c>
      <c r="H24" s="155">
        <f t="shared" si="2"/>
        <v>26</v>
      </c>
      <c r="I24" s="155">
        <f t="shared" si="2"/>
        <v>0</v>
      </c>
      <c r="J24" s="155"/>
      <c r="K24" s="155">
        <f>SUM(K18:K23)</f>
        <v>2</v>
      </c>
      <c r="L24" s="155">
        <f t="shared" si="1"/>
        <v>667</v>
      </c>
    </row>
    <row r="25" spans="2:12">
      <c r="B25" s="82" t="s">
        <v>0</v>
      </c>
      <c r="C25" s="154">
        <f t="shared" ref="C25:L25" si="3">C16+C24</f>
        <v>678</v>
      </c>
      <c r="D25" s="154">
        <f t="shared" si="3"/>
        <v>25</v>
      </c>
      <c r="E25" s="154">
        <f t="shared" si="3"/>
        <v>6</v>
      </c>
      <c r="F25" s="154">
        <f t="shared" si="3"/>
        <v>0</v>
      </c>
      <c r="G25" s="154">
        <f t="shared" si="3"/>
        <v>0</v>
      </c>
      <c r="H25" s="154">
        <f t="shared" si="3"/>
        <v>29</v>
      </c>
      <c r="I25" s="154">
        <f t="shared" si="3"/>
        <v>0</v>
      </c>
      <c r="J25" s="154">
        <f t="shared" si="3"/>
        <v>5</v>
      </c>
      <c r="K25" s="154">
        <f t="shared" si="3"/>
        <v>2</v>
      </c>
      <c r="L25" s="154">
        <f t="shared" si="3"/>
        <v>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32" sqref="G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61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70" t="s">
        <v>1</v>
      </c>
      <c r="C12" s="71">
        <v>2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2">
        <f>SUM(C12:K12)</f>
        <v>2</v>
      </c>
    </row>
    <row r="13" spans="2:12">
      <c r="B13" s="70" t="s">
        <v>2</v>
      </c>
      <c r="C13" s="71">
        <v>51</v>
      </c>
      <c r="D13" s="71">
        <v>2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1</v>
      </c>
      <c r="K13" s="71">
        <v>0</v>
      </c>
      <c r="L13" s="72">
        <f>SUM(C13:K13)</f>
        <v>54</v>
      </c>
    </row>
    <row r="14" spans="2:12">
      <c r="B14" s="70" t="s">
        <v>3</v>
      </c>
      <c r="C14" s="71">
        <v>8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3</v>
      </c>
      <c r="K14" s="71">
        <v>0</v>
      </c>
      <c r="L14" s="72">
        <f>SUM(C14:K14)</f>
        <v>11</v>
      </c>
    </row>
    <row r="15" spans="2:12">
      <c r="B15" s="70" t="s">
        <v>25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2">
        <f>SUM(C15:K15)</f>
        <v>0</v>
      </c>
    </row>
    <row r="16" spans="2:12">
      <c r="B16" s="70" t="s">
        <v>23</v>
      </c>
      <c r="C16" s="73">
        <f>SUM(C12:C15)</f>
        <v>61</v>
      </c>
      <c r="D16" s="73">
        <f>SUM(D13:D15)</f>
        <v>2</v>
      </c>
      <c r="E16" s="73">
        <f>SUM(E12:E15)</f>
        <v>0</v>
      </c>
      <c r="F16" s="74">
        <v>0</v>
      </c>
      <c r="G16" s="74">
        <v>0</v>
      </c>
      <c r="H16" s="74">
        <v>0</v>
      </c>
      <c r="I16" s="74">
        <v>0</v>
      </c>
      <c r="J16" s="73">
        <f>SUM(J12:J15)</f>
        <v>4</v>
      </c>
      <c r="K16" s="73">
        <f>SUM(K12:K15)</f>
        <v>0</v>
      </c>
      <c r="L16" s="73">
        <f>SUM(C16:K16)</f>
        <v>67</v>
      </c>
    </row>
    <row r="17" spans="2:12">
      <c r="B17" s="199" t="s">
        <v>22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</row>
    <row r="18" spans="2:12">
      <c r="B18" s="70" t="s">
        <v>4</v>
      </c>
      <c r="C18" s="71">
        <v>14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1</v>
      </c>
      <c r="L18" s="72">
        <f t="shared" ref="L18:L23" si="0">SUM(C18:K18)</f>
        <v>15</v>
      </c>
    </row>
    <row r="19" spans="2:12">
      <c r="B19" s="70" t="s">
        <v>5</v>
      </c>
      <c r="C19" s="71">
        <v>247</v>
      </c>
      <c r="D19" s="71">
        <v>4</v>
      </c>
      <c r="E19" s="71">
        <v>0</v>
      </c>
      <c r="F19" s="71">
        <v>0</v>
      </c>
      <c r="G19" s="71">
        <v>2</v>
      </c>
      <c r="H19" s="71">
        <v>9</v>
      </c>
      <c r="I19" s="71">
        <v>0</v>
      </c>
      <c r="J19" s="71">
        <v>0</v>
      </c>
      <c r="K19" s="71">
        <v>24</v>
      </c>
      <c r="L19" s="72">
        <f t="shared" si="0"/>
        <v>286</v>
      </c>
    </row>
    <row r="20" spans="2:12">
      <c r="B20" s="70" t="s">
        <v>6</v>
      </c>
      <c r="C20" s="71">
        <v>148</v>
      </c>
      <c r="D20" s="71">
        <v>0</v>
      </c>
      <c r="E20" s="71">
        <v>0</v>
      </c>
      <c r="F20" s="71">
        <v>0</v>
      </c>
      <c r="G20" s="71">
        <v>0</v>
      </c>
      <c r="H20" s="71">
        <v>7</v>
      </c>
      <c r="I20" s="71">
        <v>0</v>
      </c>
      <c r="J20" s="71">
        <v>0</v>
      </c>
      <c r="K20" s="71">
        <v>14</v>
      </c>
      <c r="L20" s="72">
        <f t="shared" si="0"/>
        <v>169</v>
      </c>
    </row>
    <row r="21" spans="2:12">
      <c r="B21" s="70" t="s">
        <v>7</v>
      </c>
      <c r="C21" s="71">
        <v>9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2">
        <f t="shared" si="0"/>
        <v>9</v>
      </c>
    </row>
    <row r="22" spans="2:12">
      <c r="B22" s="70" t="s">
        <v>8</v>
      </c>
      <c r="C22" s="71">
        <v>21</v>
      </c>
      <c r="D22" s="71">
        <v>0</v>
      </c>
      <c r="E22" s="71">
        <v>0</v>
      </c>
      <c r="F22" s="71">
        <v>0</v>
      </c>
      <c r="G22" s="71">
        <v>0</v>
      </c>
      <c r="H22" s="71">
        <v>1</v>
      </c>
      <c r="I22" s="71">
        <v>0</v>
      </c>
      <c r="J22" s="71">
        <v>0</v>
      </c>
      <c r="K22" s="71">
        <v>1</v>
      </c>
      <c r="L22" s="72">
        <f t="shared" si="0"/>
        <v>23</v>
      </c>
    </row>
    <row r="23" spans="2:12">
      <c r="B23" s="70" t="s">
        <v>9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2">
        <f t="shared" si="0"/>
        <v>0</v>
      </c>
    </row>
    <row r="24" spans="2:12">
      <c r="B24" s="75" t="s">
        <v>24</v>
      </c>
      <c r="C24" s="73">
        <f t="shared" ref="C24:L24" si="1">SUM(C18:C23)</f>
        <v>439</v>
      </c>
      <c r="D24" s="73">
        <f t="shared" si="1"/>
        <v>4</v>
      </c>
      <c r="E24" s="73">
        <f t="shared" si="1"/>
        <v>0</v>
      </c>
      <c r="F24" s="73">
        <f t="shared" si="1"/>
        <v>0</v>
      </c>
      <c r="G24" s="73">
        <f t="shared" si="1"/>
        <v>2</v>
      </c>
      <c r="H24" s="73">
        <f t="shared" si="1"/>
        <v>17</v>
      </c>
      <c r="I24" s="73">
        <f t="shared" si="1"/>
        <v>0</v>
      </c>
      <c r="J24" s="73">
        <f t="shared" si="1"/>
        <v>0</v>
      </c>
      <c r="K24" s="73">
        <f t="shared" si="1"/>
        <v>40</v>
      </c>
      <c r="L24" s="73">
        <f t="shared" si="1"/>
        <v>502</v>
      </c>
    </row>
    <row r="25" spans="2:12">
      <c r="B25" s="76" t="s">
        <v>0</v>
      </c>
      <c r="C25" s="77">
        <f>C24+C16</f>
        <v>500</v>
      </c>
      <c r="D25" s="77">
        <f t="shared" ref="D25:L25" si="2">D16+D24</f>
        <v>6</v>
      </c>
      <c r="E25" s="77">
        <f t="shared" si="2"/>
        <v>0</v>
      </c>
      <c r="F25" s="77">
        <f t="shared" si="2"/>
        <v>0</v>
      </c>
      <c r="G25" s="77">
        <f t="shared" si="2"/>
        <v>2</v>
      </c>
      <c r="H25" s="77">
        <f t="shared" si="2"/>
        <v>17</v>
      </c>
      <c r="I25" s="77">
        <f t="shared" si="2"/>
        <v>0</v>
      </c>
      <c r="J25" s="77">
        <f t="shared" si="2"/>
        <v>4</v>
      </c>
      <c r="K25" s="77">
        <f t="shared" si="2"/>
        <v>40</v>
      </c>
      <c r="L25" s="77">
        <f t="shared" si="2"/>
        <v>569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1" sqref="P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75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57">
        <v>2</v>
      </c>
      <c r="D12" s="57">
        <v>1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8">
        <f t="shared" ref="L12:L15" si="0">C12+D12+E12+F12+G12+H12+I12+J12+K12</f>
        <v>3</v>
      </c>
    </row>
    <row r="13" spans="2:12">
      <c r="B13" s="22" t="s">
        <v>2</v>
      </c>
      <c r="C13" s="57">
        <v>258</v>
      </c>
      <c r="D13" s="57">
        <v>13</v>
      </c>
      <c r="E13" s="57">
        <v>1</v>
      </c>
      <c r="F13" s="57">
        <v>0</v>
      </c>
      <c r="G13" s="57">
        <v>0</v>
      </c>
      <c r="H13" s="57">
        <v>0</v>
      </c>
      <c r="I13" s="57">
        <v>0</v>
      </c>
      <c r="J13" s="57">
        <v>8</v>
      </c>
      <c r="K13" s="57">
        <v>4</v>
      </c>
      <c r="L13" s="58">
        <f t="shared" si="0"/>
        <v>284</v>
      </c>
    </row>
    <row r="14" spans="2:12">
      <c r="B14" s="22" t="s">
        <v>3</v>
      </c>
      <c r="C14" s="57">
        <v>31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3</v>
      </c>
      <c r="K14" s="57">
        <v>0</v>
      </c>
      <c r="L14" s="58">
        <f t="shared" si="0"/>
        <v>34</v>
      </c>
    </row>
    <row r="15" spans="2:12">
      <c r="B15" s="22" t="s">
        <v>25</v>
      </c>
      <c r="C15" s="57">
        <v>25</v>
      </c>
      <c r="D15" s="57">
        <v>3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8">
        <f t="shared" si="0"/>
        <v>29</v>
      </c>
    </row>
    <row r="16" spans="2:12">
      <c r="B16" s="22" t="s">
        <v>23</v>
      </c>
      <c r="C16" s="58">
        <f t="shared" ref="C16:L16" si="1">SUM(C12:C15)</f>
        <v>316</v>
      </c>
      <c r="D16" s="58">
        <f t="shared" si="1"/>
        <v>17</v>
      </c>
      <c r="E16" s="58">
        <f t="shared" si="1"/>
        <v>1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11</v>
      </c>
      <c r="K16" s="58">
        <f t="shared" si="1"/>
        <v>5</v>
      </c>
      <c r="L16" s="58">
        <f t="shared" si="1"/>
        <v>350</v>
      </c>
    </row>
    <row r="17" spans="2:12">
      <c r="B17" s="118" t="s">
        <v>22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</row>
    <row r="18" spans="2:12">
      <c r="B18" s="22" t="s">
        <v>4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9"/>
      <c r="K18" s="57">
        <v>0</v>
      </c>
      <c r="L18" s="58">
        <v>0</v>
      </c>
    </row>
    <row r="19" spans="2:12">
      <c r="B19" s="22" t="s">
        <v>5</v>
      </c>
      <c r="C19" s="57">
        <v>686</v>
      </c>
      <c r="D19" s="57">
        <v>38</v>
      </c>
      <c r="E19" s="57">
        <v>0</v>
      </c>
      <c r="F19" s="57">
        <v>0</v>
      </c>
      <c r="G19" s="57">
        <v>0</v>
      </c>
      <c r="H19" s="57">
        <v>11</v>
      </c>
      <c r="I19" s="57">
        <v>0</v>
      </c>
      <c r="J19" s="59"/>
      <c r="K19" s="57">
        <f>765-735</f>
        <v>30</v>
      </c>
      <c r="L19" s="58">
        <f t="shared" ref="L19:L24" si="2">C19+D19+E19+F19+G19+H19+I19+K19</f>
        <v>765</v>
      </c>
    </row>
    <row r="20" spans="2:12">
      <c r="B20" s="22" t="s">
        <v>6</v>
      </c>
      <c r="C20" s="57">
        <v>500</v>
      </c>
      <c r="D20" s="57">
        <v>30</v>
      </c>
      <c r="E20" s="57">
        <v>0</v>
      </c>
      <c r="F20" s="57">
        <v>0</v>
      </c>
      <c r="G20" s="57">
        <v>0</v>
      </c>
      <c r="H20" s="57">
        <v>46</v>
      </c>
      <c r="I20" s="57">
        <v>0</v>
      </c>
      <c r="J20" s="59"/>
      <c r="K20" s="57">
        <v>8</v>
      </c>
      <c r="L20" s="58">
        <f t="shared" si="2"/>
        <v>584</v>
      </c>
    </row>
    <row r="21" spans="2:12">
      <c r="B21" s="22" t="s">
        <v>7</v>
      </c>
      <c r="C21" s="57">
        <v>150</v>
      </c>
      <c r="D21" s="57">
        <v>5</v>
      </c>
      <c r="E21" s="57">
        <v>0</v>
      </c>
      <c r="F21" s="57">
        <v>0</v>
      </c>
      <c r="G21" s="57">
        <v>0</v>
      </c>
      <c r="H21" s="57">
        <v>2</v>
      </c>
      <c r="I21" s="57">
        <v>0</v>
      </c>
      <c r="J21" s="59"/>
      <c r="K21" s="57">
        <v>7</v>
      </c>
      <c r="L21" s="58">
        <f t="shared" si="2"/>
        <v>164</v>
      </c>
    </row>
    <row r="22" spans="2:12">
      <c r="B22" s="22" t="s">
        <v>8</v>
      </c>
      <c r="C22" s="57">
        <v>571</v>
      </c>
      <c r="D22" s="57">
        <v>48</v>
      </c>
      <c r="E22" s="57">
        <v>1</v>
      </c>
      <c r="F22" s="57">
        <v>0</v>
      </c>
      <c r="G22" s="57">
        <v>0</v>
      </c>
      <c r="H22" s="57">
        <v>62</v>
      </c>
      <c r="I22" s="57">
        <v>0</v>
      </c>
      <c r="J22" s="59"/>
      <c r="K22" s="57">
        <f>719-682</f>
        <v>37</v>
      </c>
      <c r="L22" s="58">
        <f t="shared" si="2"/>
        <v>719</v>
      </c>
    </row>
    <row r="23" spans="2:12">
      <c r="B23" s="22" t="s">
        <v>9</v>
      </c>
      <c r="C23" s="57">
        <v>0</v>
      </c>
      <c r="D23" s="57">
        <v>7</v>
      </c>
      <c r="E23" s="57">
        <v>1</v>
      </c>
      <c r="F23" s="57">
        <v>0</v>
      </c>
      <c r="G23" s="57">
        <v>0</v>
      </c>
      <c r="H23" s="57">
        <v>210</v>
      </c>
      <c r="I23" s="57">
        <v>0</v>
      </c>
      <c r="J23" s="59"/>
      <c r="K23" s="57">
        <v>14</v>
      </c>
      <c r="L23" s="58">
        <f t="shared" si="2"/>
        <v>232</v>
      </c>
    </row>
    <row r="24" spans="2:12">
      <c r="B24" s="23" t="s">
        <v>24</v>
      </c>
      <c r="C24" s="60">
        <f t="shared" ref="C24:I24" si="3">SUM(C18:C23)</f>
        <v>1907</v>
      </c>
      <c r="D24" s="60">
        <f t="shared" si="3"/>
        <v>128</v>
      </c>
      <c r="E24" s="60">
        <f t="shared" si="3"/>
        <v>2</v>
      </c>
      <c r="F24" s="60">
        <f t="shared" si="3"/>
        <v>0</v>
      </c>
      <c r="G24" s="60">
        <f t="shared" si="3"/>
        <v>0</v>
      </c>
      <c r="H24" s="60">
        <f t="shared" si="3"/>
        <v>331</v>
      </c>
      <c r="I24" s="60">
        <f t="shared" si="3"/>
        <v>0</v>
      </c>
      <c r="J24" s="60"/>
      <c r="K24" s="60">
        <f>SUM(K18:K23)</f>
        <v>96</v>
      </c>
      <c r="L24" s="60">
        <f t="shared" si="2"/>
        <v>2464</v>
      </c>
    </row>
    <row r="25" spans="2:12">
      <c r="B25" s="24" t="s">
        <v>0</v>
      </c>
      <c r="C25" s="153">
        <f t="shared" ref="C25:L25" si="4">C16+C24</f>
        <v>2223</v>
      </c>
      <c r="D25" s="153">
        <f t="shared" si="4"/>
        <v>145</v>
      </c>
      <c r="E25" s="153">
        <f t="shared" si="4"/>
        <v>3</v>
      </c>
      <c r="F25" s="153">
        <f t="shared" si="4"/>
        <v>0</v>
      </c>
      <c r="G25" s="153">
        <f t="shared" si="4"/>
        <v>0</v>
      </c>
      <c r="H25" s="153">
        <f t="shared" si="4"/>
        <v>331</v>
      </c>
      <c r="I25" s="153">
        <f t="shared" si="4"/>
        <v>0</v>
      </c>
      <c r="J25" s="153">
        <f t="shared" si="4"/>
        <v>11</v>
      </c>
      <c r="K25" s="153">
        <f t="shared" si="4"/>
        <v>101</v>
      </c>
      <c r="L25" s="153">
        <f t="shared" si="4"/>
        <v>2814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decimal" operator="greaterThanOrEqual" allowBlank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7" sqref="P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62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63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04" t="s">
        <v>32</v>
      </c>
      <c r="C8" s="204" t="s">
        <v>11</v>
      </c>
      <c r="D8" s="204"/>
      <c r="E8" s="204"/>
      <c r="F8" s="204"/>
      <c r="G8" s="204"/>
      <c r="H8" s="204"/>
      <c r="I8" s="204"/>
      <c r="J8" s="204" t="s">
        <v>12</v>
      </c>
      <c r="K8" s="204" t="s">
        <v>13</v>
      </c>
      <c r="L8" s="204" t="s">
        <v>0</v>
      </c>
    </row>
    <row r="9" spans="2:12" ht="12.75" customHeight="1">
      <c r="B9" s="204"/>
      <c r="C9" s="204" t="s">
        <v>14</v>
      </c>
      <c r="D9" s="204"/>
      <c r="E9" s="204"/>
      <c r="F9" s="204"/>
      <c r="G9" s="204" t="s">
        <v>15</v>
      </c>
      <c r="H9" s="204"/>
      <c r="I9" s="204"/>
      <c r="J9" s="204"/>
      <c r="K9" s="204"/>
      <c r="L9" s="204"/>
    </row>
    <row r="10" spans="2:12" ht="36">
      <c r="B10" s="204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04"/>
      <c r="K10" s="204"/>
      <c r="L10" s="204"/>
    </row>
    <row r="11" spans="2:12" ht="12.75" customHeight="1">
      <c r="B11" s="201" t="s">
        <v>21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3"/>
    </row>
    <row r="12" spans="2:12">
      <c r="B12" s="62" t="s">
        <v>1</v>
      </c>
      <c r="C12" s="69">
        <v>2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158">
        <v>0</v>
      </c>
      <c r="L12" s="67">
        <f>C12+D12+E12+F12+G12+H12+I12+J12+K12</f>
        <v>2</v>
      </c>
    </row>
    <row r="13" spans="2:12">
      <c r="B13" s="62" t="s">
        <v>2</v>
      </c>
      <c r="C13" s="69">
        <v>29</v>
      </c>
      <c r="D13" s="69">
        <v>2</v>
      </c>
      <c r="E13" s="69">
        <v>0</v>
      </c>
      <c r="F13" s="69">
        <v>0</v>
      </c>
      <c r="G13" s="69">
        <v>0</v>
      </c>
      <c r="H13" s="69">
        <v>0</v>
      </c>
      <c r="I13" s="69">
        <v>1</v>
      </c>
      <c r="J13" s="69">
        <v>4</v>
      </c>
      <c r="K13" s="158">
        <v>0</v>
      </c>
      <c r="L13" s="67">
        <f>C13+D13+E13+F13+G13+H13+I13+J13+K13</f>
        <v>36</v>
      </c>
    </row>
    <row r="14" spans="2:12">
      <c r="B14" s="62" t="s">
        <v>3</v>
      </c>
      <c r="C14" s="69">
        <v>8</v>
      </c>
      <c r="D14" s="69">
        <v>1</v>
      </c>
      <c r="E14" s="69">
        <v>0</v>
      </c>
      <c r="F14" s="69">
        <v>0</v>
      </c>
      <c r="G14" s="69">
        <v>1</v>
      </c>
      <c r="H14" s="69">
        <v>0</v>
      </c>
      <c r="I14" s="69">
        <v>0</v>
      </c>
      <c r="J14" s="69">
        <v>3</v>
      </c>
      <c r="K14" s="158">
        <v>0</v>
      </c>
      <c r="L14" s="67">
        <f>C14+D14+E14+F14+G14+H14+I14+J14+K14</f>
        <v>13</v>
      </c>
    </row>
    <row r="15" spans="2:12">
      <c r="B15" s="62" t="s">
        <v>25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67">
        <f>C15+D15+E15+F15+G15+H15+I15+J15+K15</f>
        <v>0</v>
      </c>
    </row>
    <row r="16" spans="2:12">
      <c r="B16" s="62" t="s">
        <v>23</v>
      </c>
      <c r="C16" s="67">
        <f>SUM(C12:C15)</f>
        <v>39</v>
      </c>
      <c r="D16" s="67">
        <f t="shared" ref="D16:L16" si="0">SUM(D12:D15)</f>
        <v>3</v>
      </c>
      <c r="E16" s="67">
        <f t="shared" si="0"/>
        <v>0</v>
      </c>
      <c r="F16" s="67">
        <f t="shared" si="0"/>
        <v>0</v>
      </c>
      <c r="G16" s="67">
        <f t="shared" si="0"/>
        <v>1</v>
      </c>
      <c r="H16" s="67">
        <f t="shared" si="0"/>
        <v>0</v>
      </c>
      <c r="I16" s="67">
        <f t="shared" si="0"/>
        <v>1</v>
      </c>
      <c r="J16" s="67">
        <f t="shared" si="0"/>
        <v>7</v>
      </c>
      <c r="K16" s="67">
        <f t="shared" si="0"/>
        <v>0</v>
      </c>
      <c r="L16" s="67">
        <f t="shared" si="0"/>
        <v>51</v>
      </c>
    </row>
    <row r="17" spans="2:12">
      <c r="B17" s="200" t="s">
        <v>22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</row>
    <row r="18" spans="2:12">
      <c r="B18" s="62" t="s">
        <v>4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64"/>
      <c r="K18" s="158">
        <v>0</v>
      </c>
      <c r="L18" s="67">
        <f t="shared" ref="L18:L24" si="1">C18+D18+E18+F18+G18+H18+I18+K18</f>
        <v>0</v>
      </c>
    </row>
    <row r="19" spans="2:12">
      <c r="B19" s="62" t="s">
        <v>5</v>
      </c>
      <c r="C19" s="69">
        <v>89</v>
      </c>
      <c r="D19" s="69">
        <v>6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4"/>
      <c r="K19" s="69">
        <v>0</v>
      </c>
      <c r="L19" s="67">
        <f t="shared" si="1"/>
        <v>95</v>
      </c>
    </row>
    <row r="20" spans="2:12">
      <c r="B20" s="62" t="s">
        <v>6</v>
      </c>
      <c r="C20" s="69">
        <v>70</v>
      </c>
      <c r="D20" s="69">
        <v>4</v>
      </c>
      <c r="E20" s="69">
        <v>0</v>
      </c>
      <c r="F20" s="69">
        <v>0</v>
      </c>
      <c r="G20" s="69">
        <v>0</v>
      </c>
      <c r="H20" s="69">
        <v>1</v>
      </c>
      <c r="I20" s="69">
        <v>4</v>
      </c>
      <c r="J20" s="64"/>
      <c r="K20" s="69">
        <v>1</v>
      </c>
      <c r="L20" s="67">
        <f t="shared" si="1"/>
        <v>80</v>
      </c>
    </row>
    <row r="21" spans="2:12">
      <c r="B21" s="62" t="s">
        <v>7</v>
      </c>
      <c r="C21" s="69">
        <v>52</v>
      </c>
      <c r="D21" s="69">
        <v>3</v>
      </c>
      <c r="E21" s="69">
        <v>1</v>
      </c>
      <c r="F21" s="69">
        <v>0</v>
      </c>
      <c r="G21" s="69">
        <v>0</v>
      </c>
      <c r="H21" s="69">
        <v>5</v>
      </c>
      <c r="I21" s="69">
        <v>6</v>
      </c>
      <c r="J21" s="64"/>
      <c r="K21" s="69">
        <v>1</v>
      </c>
      <c r="L21" s="67">
        <f t="shared" si="1"/>
        <v>68</v>
      </c>
    </row>
    <row r="22" spans="2:12">
      <c r="B22" s="62" t="s">
        <v>8</v>
      </c>
      <c r="C22" s="69">
        <v>30</v>
      </c>
      <c r="D22" s="69">
        <v>2</v>
      </c>
      <c r="E22" s="69">
        <v>0</v>
      </c>
      <c r="F22" s="69">
        <v>0</v>
      </c>
      <c r="G22" s="69">
        <v>0</v>
      </c>
      <c r="H22" s="69">
        <v>1</v>
      </c>
      <c r="I22" s="69">
        <v>4</v>
      </c>
      <c r="J22" s="64"/>
      <c r="K22" s="69">
        <v>1</v>
      </c>
      <c r="L22" s="67">
        <f t="shared" si="1"/>
        <v>38</v>
      </c>
    </row>
    <row r="23" spans="2:12">
      <c r="B23" s="62" t="s">
        <v>9</v>
      </c>
      <c r="C23" s="69">
        <v>22</v>
      </c>
      <c r="D23" s="69">
        <v>1</v>
      </c>
      <c r="E23" s="69">
        <v>0</v>
      </c>
      <c r="F23" s="69">
        <v>0</v>
      </c>
      <c r="G23" s="69">
        <v>0</v>
      </c>
      <c r="H23" s="69">
        <v>1</v>
      </c>
      <c r="I23" s="69">
        <v>5</v>
      </c>
      <c r="J23" s="64"/>
      <c r="K23" s="69">
        <v>3</v>
      </c>
      <c r="L23" s="67">
        <f t="shared" si="1"/>
        <v>32</v>
      </c>
    </row>
    <row r="24" spans="2:12">
      <c r="B24" s="63" t="s">
        <v>24</v>
      </c>
      <c r="C24" s="68">
        <f>SUM(C18:C23)</f>
        <v>263</v>
      </c>
      <c r="D24" s="68">
        <f t="shared" ref="D24:I24" si="2">SUM(D18:D23)</f>
        <v>16</v>
      </c>
      <c r="E24" s="68">
        <f t="shared" si="2"/>
        <v>1</v>
      </c>
      <c r="F24" s="68">
        <f t="shared" si="2"/>
        <v>0</v>
      </c>
      <c r="G24" s="68">
        <f t="shared" si="2"/>
        <v>0</v>
      </c>
      <c r="H24" s="68">
        <f t="shared" si="2"/>
        <v>8</v>
      </c>
      <c r="I24" s="68">
        <f t="shared" si="2"/>
        <v>19</v>
      </c>
      <c r="J24" s="68"/>
      <c r="K24" s="68">
        <f>SUM(K18:K23)</f>
        <v>6</v>
      </c>
      <c r="L24" s="68">
        <f t="shared" si="1"/>
        <v>313</v>
      </c>
    </row>
    <row r="25" spans="2:12">
      <c r="B25" s="65" t="s">
        <v>0</v>
      </c>
      <c r="C25" s="66">
        <f>C16+C24</f>
        <v>302</v>
      </c>
      <c r="D25" s="66">
        <f t="shared" ref="D25:L25" si="3">D16+D24</f>
        <v>19</v>
      </c>
      <c r="E25" s="66">
        <f t="shared" si="3"/>
        <v>1</v>
      </c>
      <c r="F25" s="66">
        <f t="shared" si="3"/>
        <v>0</v>
      </c>
      <c r="G25" s="66">
        <f t="shared" si="3"/>
        <v>1</v>
      </c>
      <c r="H25" s="66">
        <f t="shared" si="3"/>
        <v>8</v>
      </c>
      <c r="I25" s="66">
        <f t="shared" si="3"/>
        <v>20</v>
      </c>
      <c r="J25" s="66">
        <f t="shared" si="3"/>
        <v>7</v>
      </c>
      <c r="K25" s="66">
        <f t="shared" si="3"/>
        <v>6</v>
      </c>
      <c r="L25" s="66">
        <f t="shared" si="3"/>
        <v>364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5" sqref="O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64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53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62" t="s">
        <v>1</v>
      </c>
      <c r="C12" s="158">
        <v>2</v>
      </c>
      <c r="D12" s="158"/>
      <c r="E12" s="158"/>
      <c r="F12" s="158"/>
      <c r="G12" s="158"/>
      <c r="H12" s="158"/>
      <c r="I12" s="158"/>
      <c r="J12" s="158"/>
      <c r="K12" s="158"/>
      <c r="L12" s="161">
        <f>C12+D12+E12+F12+G12+H12+I12+J12+K12</f>
        <v>2</v>
      </c>
    </row>
    <row r="13" spans="2:12">
      <c r="B13" s="62" t="s">
        <v>2</v>
      </c>
      <c r="C13" s="158">
        <v>38</v>
      </c>
      <c r="D13" s="158">
        <v>2</v>
      </c>
      <c r="E13" s="158"/>
      <c r="F13" s="158"/>
      <c r="G13" s="158"/>
      <c r="H13" s="158">
        <v>1</v>
      </c>
      <c r="I13" s="158"/>
      <c r="J13" s="158">
        <v>1</v>
      </c>
      <c r="K13" s="158"/>
      <c r="L13" s="161">
        <f>C13+D13+E13+F13+G13+H13+I13+J13+K13</f>
        <v>42</v>
      </c>
    </row>
    <row r="14" spans="2:12">
      <c r="B14" s="62" t="s">
        <v>3</v>
      </c>
      <c r="C14" s="158">
        <v>1</v>
      </c>
      <c r="D14" s="158"/>
      <c r="E14" s="158"/>
      <c r="F14" s="158"/>
      <c r="G14" s="158"/>
      <c r="H14" s="158"/>
      <c r="I14" s="158"/>
      <c r="J14" s="158"/>
      <c r="K14" s="158"/>
      <c r="L14" s="161">
        <f>C14+D14+E14+F14+G14+H14+I14+J14+K14</f>
        <v>1</v>
      </c>
    </row>
    <row r="15" spans="2:12">
      <c r="B15" s="62" t="s">
        <v>25</v>
      </c>
      <c r="C15" s="158">
        <v>17</v>
      </c>
      <c r="D15" s="158"/>
      <c r="E15" s="158"/>
      <c r="F15" s="158"/>
      <c r="G15" s="158"/>
      <c r="H15" s="158"/>
      <c r="I15" s="158"/>
      <c r="J15" s="158">
        <v>1</v>
      </c>
      <c r="K15" s="158"/>
      <c r="L15" s="161">
        <f>C15+D15+E15+F15+G15+H15+I15+J15+K15</f>
        <v>18</v>
      </c>
    </row>
    <row r="16" spans="2:12">
      <c r="B16" s="62" t="s">
        <v>23</v>
      </c>
      <c r="C16" s="161">
        <f>SUM(C12:C15)</f>
        <v>58</v>
      </c>
      <c r="D16" s="161">
        <f t="shared" ref="D16:L16" si="0">SUM(D12:D15)</f>
        <v>2</v>
      </c>
      <c r="E16" s="161">
        <f t="shared" si="0"/>
        <v>0</v>
      </c>
      <c r="F16" s="161">
        <f t="shared" si="0"/>
        <v>0</v>
      </c>
      <c r="G16" s="161">
        <f t="shared" si="0"/>
        <v>0</v>
      </c>
      <c r="H16" s="161">
        <f t="shared" si="0"/>
        <v>1</v>
      </c>
      <c r="I16" s="161">
        <f t="shared" si="0"/>
        <v>0</v>
      </c>
      <c r="J16" s="161">
        <f t="shared" si="0"/>
        <v>2</v>
      </c>
      <c r="K16" s="161">
        <f t="shared" si="0"/>
        <v>0</v>
      </c>
      <c r="L16" s="161">
        <f t="shared" si="0"/>
        <v>63</v>
      </c>
    </row>
    <row r="17" spans="2:12">
      <c r="B17" s="182" t="s">
        <v>22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2:12">
      <c r="B18" s="62" t="s">
        <v>4</v>
      </c>
      <c r="C18" s="158"/>
      <c r="D18" s="158"/>
      <c r="E18" s="158"/>
      <c r="F18" s="158"/>
      <c r="G18" s="158"/>
      <c r="H18" s="158"/>
      <c r="I18" s="158"/>
      <c r="J18" s="159"/>
      <c r="K18" s="158"/>
      <c r="L18" s="161">
        <f t="shared" ref="L18:L24" si="1">C18+D18+E18+F18+G18+H18+I18+K18</f>
        <v>0</v>
      </c>
    </row>
    <row r="19" spans="2:12">
      <c r="B19" s="62" t="s">
        <v>5</v>
      </c>
      <c r="C19" s="158"/>
      <c r="D19" s="158"/>
      <c r="E19" s="158"/>
      <c r="F19" s="158"/>
      <c r="G19" s="158"/>
      <c r="H19" s="158"/>
      <c r="I19" s="158"/>
      <c r="J19" s="159"/>
      <c r="K19" s="158"/>
      <c r="L19" s="161">
        <f t="shared" si="1"/>
        <v>0</v>
      </c>
    </row>
    <row r="20" spans="2:12">
      <c r="B20" s="62" t="s">
        <v>6</v>
      </c>
      <c r="C20" s="158">
        <v>355</v>
      </c>
      <c r="D20" s="158">
        <v>39</v>
      </c>
      <c r="E20" s="158"/>
      <c r="F20" s="158"/>
      <c r="G20" s="158"/>
      <c r="H20" s="158">
        <v>27</v>
      </c>
      <c r="I20" s="158">
        <v>1</v>
      </c>
      <c r="J20" s="159"/>
      <c r="K20" s="158">
        <v>15</v>
      </c>
      <c r="L20" s="161">
        <f t="shared" si="1"/>
        <v>437</v>
      </c>
    </row>
    <row r="21" spans="2:12">
      <c r="B21" s="62" t="s">
        <v>7</v>
      </c>
      <c r="C21" s="158">
        <v>18</v>
      </c>
      <c r="D21" s="158">
        <v>1</v>
      </c>
      <c r="E21" s="158"/>
      <c r="F21" s="158"/>
      <c r="G21" s="158"/>
      <c r="H21" s="158">
        <v>1</v>
      </c>
      <c r="I21" s="158"/>
      <c r="J21" s="159"/>
      <c r="K21" s="158">
        <v>2</v>
      </c>
      <c r="L21" s="161">
        <f t="shared" si="1"/>
        <v>22</v>
      </c>
    </row>
    <row r="22" spans="2:12">
      <c r="B22" s="62" t="s">
        <v>8</v>
      </c>
      <c r="C22" s="158">
        <v>16</v>
      </c>
      <c r="D22" s="158">
        <v>4</v>
      </c>
      <c r="E22" s="158"/>
      <c r="F22" s="158"/>
      <c r="G22" s="158"/>
      <c r="H22" s="158">
        <v>19</v>
      </c>
      <c r="I22" s="158">
        <v>1</v>
      </c>
      <c r="J22" s="159"/>
      <c r="K22" s="158">
        <v>1</v>
      </c>
      <c r="L22" s="161">
        <f t="shared" si="1"/>
        <v>41</v>
      </c>
    </row>
    <row r="23" spans="2:12">
      <c r="B23" s="62" t="s">
        <v>9</v>
      </c>
      <c r="C23" s="158">
        <v>20</v>
      </c>
      <c r="D23" s="158">
        <v>2</v>
      </c>
      <c r="E23" s="158"/>
      <c r="F23" s="158"/>
      <c r="G23" s="158"/>
      <c r="H23" s="158"/>
      <c r="I23" s="158"/>
      <c r="J23" s="159"/>
      <c r="K23" s="158">
        <v>2</v>
      </c>
      <c r="L23" s="161">
        <f t="shared" si="1"/>
        <v>24</v>
      </c>
    </row>
    <row r="24" spans="2:12">
      <c r="B24" s="63" t="s">
        <v>24</v>
      </c>
      <c r="C24" s="162">
        <f>SUM(C18:C23)</f>
        <v>409</v>
      </c>
      <c r="D24" s="162">
        <f t="shared" ref="D24:I24" si="2">SUM(D18:D23)</f>
        <v>46</v>
      </c>
      <c r="E24" s="162">
        <f t="shared" si="2"/>
        <v>0</v>
      </c>
      <c r="F24" s="162">
        <f t="shared" si="2"/>
        <v>0</v>
      </c>
      <c r="G24" s="162">
        <f t="shared" si="2"/>
        <v>0</v>
      </c>
      <c r="H24" s="162">
        <f t="shared" si="2"/>
        <v>47</v>
      </c>
      <c r="I24" s="162">
        <f t="shared" si="2"/>
        <v>2</v>
      </c>
      <c r="J24" s="162"/>
      <c r="K24" s="162">
        <f>SUM(K18:K23)</f>
        <v>20</v>
      </c>
      <c r="L24" s="162">
        <f t="shared" si="1"/>
        <v>524</v>
      </c>
    </row>
    <row r="25" spans="2:12">
      <c r="B25" s="84" t="s">
        <v>0</v>
      </c>
      <c r="C25" s="160">
        <f>C16+C24</f>
        <v>467</v>
      </c>
      <c r="D25" s="160">
        <f t="shared" ref="D25:L25" si="3">D16+D24</f>
        <v>48</v>
      </c>
      <c r="E25" s="160">
        <f t="shared" si="3"/>
        <v>0</v>
      </c>
      <c r="F25" s="160">
        <f t="shared" si="3"/>
        <v>0</v>
      </c>
      <c r="G25" s="160">
        <f t="shared" si="3"/>
        <v>0</v>
      </c>
      <c r="H25" s="160">
        <f t="shared" si="3"/>
        <v>48</v>
      </c>
      <c r="I25" s="160">
        <f t="shared" si="3"/>
        <v>2</v>
      </c>
      <c r="J25" s="160">
        <f t="shared" si="3"/>
        <v>2</v>
      </c>
      <c r="K25" s="160">
        <f t="shared" si="3"/>
        <v>20</v>
      </c>
      <c r="L25" s="160">
        <f t="shared" si="3"/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_1"/>
    <protectedRange sqref="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7" sqref="O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176" t="s">
        <v>73</v>
      </c>
      <c r="D2" s="176"/>
      <c r="E2" s="176"/>
      <c r="F2" s="176"/>
      <c r="G2" s="176"/>
      <c r="H2" s="4"/>
      <c r="I2" s="4"/>
      <c r="J2" s="4"/>
      <c r="K2" s="4"/>
      <c r="L2" s="4"/>
    </row>
    <row r="3" spans="2:12" ht="12.75" customHeight="1">
      <c r="B3" s="3" t="s">
        <v>28</v>
      </c>
      <c r="C3" s="176" t="s">
        <v>74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24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42" customHeight="1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20">
        <v>3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1">
        <v>1</v>
      </c>
      <c r="K12" s="122">
        <f>'[1]ANEXO IV-b'!G12</f>
        <v>0</v>
      </c>
      <c r="L12" s="123">
        <f>SUM(C12:K12)</f>
        <v>4</v>
      </c>
    </row>
    <row r="13" spans="2:12">
      <c r="B13" s="22" t="s">
        <v>2</v>
      </c>
      <c r="C13" s="120">
        <v>124</v>
      </c>
      <c r="D13" s="120">
        <v>25</v>
      </c>
      <c r="E13" s="120">
        <v>9</v>
      </c>
      <c r="F13" s="120">
        <v>0</v>
      </c>
      <c r="G13" s="120">
        <v>0</v>
      </c>
      <c r="H13" s="120">
        <v>0</v>
      </c>
      <c r="I13" s="120">
        <v>0</v>
      </c>
      <c r="J13" s="121">
        <v>28</v>
      </c>
      <c r="K13" s="122">
        <f>'[1]ANEXO IV-b'!G13</f>
        <v>0</v>
      </c>
      <c r="L13" s="123">
        <f>SUM(C13:K13)</f>
        <v>186</v>
      </c>
    </row>
    <row r="14" spans="2:12">
      <c r="B14" s="22" t="s">
        <v>3</v>
      </c>
      <c r="C14" s="120">
        <v>29</v>
      </c>
      <c r="D14" s="120">
        <v>2</v>
      </c>
      <c r="E14" s="120">
        <v>1</v>
      </c>
      <c r="F14" s="120">
        <v>0</v>
      </c>
      <c r="G14" s="120">
        <v>0</v>
      </c>
      <c r="H14" s="120">
        <v>0</v>
      </c>
      <c r="I14" s="120">
        <v>0</v>
      </c>
      <c r="J14" s="121">
        <v>5</v>
      </c>
      <c r="K14" s="122">
        <f>'[1]ANEXO IV-b'!G14</f>
        <v>0</v>
      </c>
      <c r="L14" s="123">
        <f>SUM(C14:K14)</f>
        <v>37</v>
      </c>
    </row>
    <row r="15" spans="2:12">
      <c r="B15" s="22" t="s">
        <v>79</v>
      </c>
      <c r="C15" s="120">
        <v>29</v>
      </c>
      <c r="D15" s="120">
        <v>4</v>
      </c>
      <c r="E15" s="120">
        <v>1</v>
      </c>
      <c r="F15" s="120">
        <v>0</v>
      </c>
      <c r="G15" s="120">
        <v>0</v>
      </c>
      <c r="H15" s="120">
        <v>0</v>
      </c>
      <c r="I15" s="120">
        <v>0</v>
      </c>
      <c r="J15" s="121">
        <v>10</v>
      </c>
      <c r="K15" s="122">
        <f>'[1]ANEXO IV-b'!G15</f>
        <v>4</v>
      </c>
      <c r="L15" s="123">
        <f>SUM(C15:K15)</f>
        <v>48</v>
      </c>
    </row>
    <row r="16" spans="2:12">
      <c r="B16" s="22" t="s">
        <v>80</v>
      </c>
      <c r="C16" s="61">
        <v>186</v>
      </c>
      <c r="D16" s="61">
        <v>30</v>
      </c>
      <c r="E16" s="61">
        <v>11</v>
      </c>
      <c r="F16" s="61">
        <v>0</v>
      </c>
      <c r="G16" s="61">
        <v>0</v>
      </c>
      <c r="H16" s="61">
        <v>0</v>
      </c>
      <c r="I16" s="61">
        <v>0</v>
      </c>
      <c r="J16" s="61">
        <v>42</v>
      </c>
      <c r="K16" s="61">
        <v>2</v>
      </c>
      <c r="L16" s="61">
        <v>271</v>
      </c>
    </row>
    <row r="17" spans="2:12">
      <c r="B17" s="116" t="s">
        <v>34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>
      <c r="B18" s="22" t="s">
        <v>4</v>
      </c>
      <c r="C18" s="120">
        <v>142</v>
      </c>
      <c r="D18" s="120">
        <f>8+1</f>
        <v>9</v>
      </c>
      <c r="E18" s="120">
        <v>1</v>
      </c>
      <c r="F18" s="120">
        <v>0</v>
      </c>
      <c r="G18" s="120">
        <v>0</v>
      </c>
      <c r="H18" s="120">
        <v>1</v>
      </c>
      <c r="I18" s="120">
        <v>0</v>
      </c>
      <c r="J18" s="124">
        <v>0</v>
      </c>
      <c r="K18" s="122">
        <f>'[1]ANEXO IV-b'!G18</f>
        <v>44</v>
      </c>
      <c r="L18" s="123">
        <f t="shared" ref="L18:L23" si="0">SUM(C18:K18)</f>
        <v>197</v>
      </c>
    </row>
    <row r="19" spans="2:12">
      <c r="B19" s="22" t="s">
        <v>5</v>
      </c>
      <c r="C19" s="125">
        <v>433</v>
      </c>
      <c r="D19" s="120">
        <f>32+8</f>
        <v>40</v>
      </c>
      <c r="E19" s="120">
        <v>14</v>
      </c>
      <c r="F19" s="120">
        <v>1</v>
      </c>
      <c r="G19" s="120">
        <v>3</v>
      </c>
      <c r="H19" s="120">
        <v>3</v>
      </c>
      <c r="I19" s="120">
        <v>1</v>
      </c>
      <c r="J19" s="124">
        <v>0</v>
      </c>
      <c r="K19" s="122">
        <f>'[1]ANEXO IV-b'!G19</f>
        <v>271</v>
      </c>
      <c r="L19" s="123">
        <f t="shared" si="0"/>
        <v>766</v>
      </c>
    </row>
    <row r="20" spans="2:12">
      <c r="B20" s="22" t="s">
        <v>6</v>
      </c>
      <c r="C20" s="125">
        <v>378</v>
      </c>
      <c r="D20" s="120">
        <f>35+4</f>
        <v>39</v>
      </c>
      <c r="E20" s="120">
        <v>23</v>
      </c>
      <c r="F20" s="120">
        <v>5</v>
      </c>
      <c r="G20" s="120">
        <v>1</v>
      </c>
      <c r="H20" s="120">
        <v>10</v>
      </c>
      <c r="I20" s="120">
        <f>1</f>
        <v>1</v>
      </c>
      <c r="J20" s="124">
        <v>0</v>
      </c>
      <c r="K20" s="122">
        <f>'[1]ANEXO IV-b'!G20</f>
        <v>0</v>
      </c>
      <c r="L20" s="123">
        <f t="shared" si="0"/>
        <v>457</v>
      </c>
    </row>
    <row r="21" spans="2:12">
      <c r="B21" s="22" t="s">
        <v>7</v>
      </c>
      <c r="C21" s="120">
        <v>346</v>
      </c>
      <c r="D21" s="120">
        <f>38+1</f>
        <v>39</v>
      </c>
      <c r="E21" s="120">
        <v>23</v>
      </c>
      <c r="F21" s="120">
        <v>1</v>
      </c>
      <c r="G21" s="120">
        <v>0</v>
      </c>
      <c r="H21" s="120">
        <v>3</v>
      </c>
      <c r="I21" s="120">
        <v>0</v>
      </c>
      <c r="J21" s="124">
        <v>0</v>
      </c>
      <c r="K21" s="122">
        <f>'[1]ANEXO IV-b'!G21</f>
        <v>157</v>
      </c>
      <c r="L21" s="123">
        <f t="shared" si="0"/>
        <v>569</v>
      </c>
    </row>
    <row r="22" spans="2:12">
      <c r="B22" s="22" t="s">
        <v>8</v>
      </c>
      <c r="C22" s="120">
        <v>181</v>
      </c>
      <c r="D22" s="120">
        <f>14+6</f>
        <v>20</v>
      </c>
      <c r="E22" s="120">
        <v>11</v>
      </c>
      <c r="F22" s="120">
        <v>2</v>
      </c>
      <c r="G22" s="120">
        <v>0</v>
      </c>
      <c r="H22" s="120">
        <v>2</v>
      </c>
      <c r="I22" s="120">
        <v>0</v>
      </c>
      <c r="J22" s="124">
        <v>0</v>
      </c>
      <c r="K22" s="122">
        <f>'[1]ANEXO IV-b'!G22</f>
        <v>510</v>
      </c>
      <c r="L22" s="123">
        <f>SUM(C22:K22)</f>
        <v>726</v>
      </c>
    </row>
    <row r="23" spans="2:12">
      <c r="B23" s="22" t="s">
        <v>9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4">
        <v>0</v>
      </c>
      <c r="K23" s="122">
        <f>'[1]ANEXO IV-b'!G23</f>
        <v>478</v>
      </c>
      <c r="L23" s="123">
        <f t="shared" si="0"/>
        <v>478</v>
      </c>
    </row>
    <row r="24" spans="2:12">
      <c r="B24" s="23" t="s">
        <v>81</v>
      </c>
      <c r="C24" s="126">
        <f>SUM(C18:C23)</f>
        <v>1480</v>
      </c>
      <c r="D24" s="126">
        <f t="shared" ref="D24:J24" si="1">SUM(D18:D23)</f>
        <v>147</v>
      </c>
      <c r="E24" s="126">
        <f t="shared" si="1"/>
        <v>72</v>
      </c>
      <c r="F24" s="126">
        <f t="shared" si="1"/>
        <v>9</v>
      </c>
      <c r="G24" s="126">
        <f t="shared" si="1"/>
        <v>4</v>
      </c>
      <c r="H24" s="126">
        <f t="shared" si="1"/>
        <v>19</v>
      </c>
      <c r="I24" s="126">
        <f t="shared" si="1"/>
        <v>2</v>
      </c>
      <c r="J24" s="126">
        <f t="shared" si="1"/>
        <v>0</v>
      </c>
      <c r="K24" s="126">
        <v>110</v>
      </c>
      <c r="L24" s="123">
        <v>1843</v>
      </c>
    </row>
    <row r="25" spans="2:12">
      <c r="B25" s="24" t="s">
        <v>0</v>
      </c>
      <c r="C25" s="127">
        <f>C16+C24</f>
        <v>1666</v>
      </c>
      <c r="D25" s="127">
        <f t="shared" ref="D25:L25" si="2">D16+D24</f>
        <v>177</v>
      </c>
      <c r="E25" s="127">
        <f t="shared" si="2"/>
        <v>83</v>
      </c>
      <c r="F25" s="127">
        <f t="shared" si="2"/>
        <v>9</v>
      </c>
      <c r="G25" s="127">
        <f t="shared" si="2"/>
        <v>4</v>
      </c>
      <c r="H25" s="127">
        <f t="shared" si="2"/>
        <v>19</v>
      </c>
      <c r="I25" s="127">
        <f t="shared" si="2"/>
        <v>2</v>
      </c>
      <c r="J25" s="127">
        <f t="shared" si="2"/>
        <v>42</v>
      </c>
      <c r="K25" s="127">
        <f t="shared" si="2"/>
        <v>112</v>
      </c>
      <c r="L25" s="127">
        <f t="shared" si="2"/>
        <v>2114</v>
      </c>
    </row>
    <row r="26" spans="2:12">
      <c r="B26" s="4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9"/>
    <protectedRange sqref="C12:K15" name="dados dos TRTs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Q19" sqref="Q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05" t="s">
        <v>65</v>
      </c>
      <c r="D2" s="205"/>
      <c r="E2" s="205"/>
      <c r="F2" s="205"/>
      <c r="G2" s="205"/>
      <c r="H2" s="8"/>
      <c r="I2" s="8"/>
      <c r="J2" s="8"/>
      <c r="K2" s="8"/>
      <c r="L2" s="8"/>
    </row>
    <row r="3" spans="2:12">
      <c r="B3" s="7" t="s">
        <v>28</v>
      </c>
      <c r="C3" s="205" t="s">
        <v>66</v>
      </c>
      <c r="D3" s="205"/>
      <c r="E3" s="205"/>
      <c r="F3" s="205"/>
      <c r="G3" s="205"/>
      <c r="H3" s="8"/>
      <c r="I3" s="8"/>
      <c r="J3" s="8"/>
      <c r="K3" s="8"/>
      <c r="L3" s="8"/>
    </row>
    <row r="4" spans="2:12">
      <c r="B4" s="8" t="s">
        <v>30</v>
      </c>
      <c r="C4" s="8"/>
      <c r="D4" s="36">
        <v>43464</v>
      </c>
      <c r="E4" s="8"/>
      <c r="F4" s="8"/>
      <c r="G4" s="8"/>
      <c r="H4" s="8"/>
      <c r="I4" s="8"/>
      <c r="J4" s="8"/>
      <c r="K4" s="8"/>
      <c r="L4" s="8"/>
    </row>
    <row r="5" spans="2:12">
      <c r="B5" s="188" t="s">
        <v>33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07" t="s">
        <v>32</v>
      </c>
      <c r="C8" s="207" t="s">
        <v>11</v>
      </c>
      <c r="D8" s="207"/>
      <c r="E8" s="207"/>
      <c r="F8" s="207"/>
      <c r="G8" s="207"/>
      <c r="H8" s="207"/>
      <c r="I8" s="207"/>
      <c r="J8" s="207" t="s">
        <v>12</v>
      </c>
      <c r="K8" s="207" t="s">
        <v>13</v>
      </c>
      <c r="L8" s="207" t="s">
        <v>0</v>
      </c>
    </row>
    <row r="9" spans="2:12" ht="12.75" customHeight="1">
      <c r="B9" s="207"/>
      <c r="C9" s="207" t="s">
        <v>14</v>
      </c>
      <c r="D9" s="207"/>
      <c r="E9" s="207"/>
      <c r="F9" s="207"/>
      <c r="G9" s="207" t="s">
        <v>15</v>
      </c>
      <c r="H9" s="207"/>
      <c r="I9" s="207"/>
      <c r="J9" s="207"/>
      <c r="K9" s="207"/>
      <c r="L9" s="207"/>
    </row>
    <row r="10" spans="2:12" ht="36">
      <c r="B10" s="207"/>
      <c r="C10" s="37" t="s">
        <v>16</v>
      </c>
      <c r="D10" s="37" t="s">
        <v>17</v>
      </c>
      <c r="E10" s="37" t="s">
        <v>18</v>
      </c>
      <c r="F10" s="37" t="s">
        <v>19</v>
      </c>
      <c r="G10" s="37" t="s">
        <v>20</v>
      </c>
      <c r="H10" s="37" t="s">
        <v>18</v>
      </c>
      <c r="I10" s="37" t="s">
        <v>19</v>
      </c>
      <c r="J10" s="207"/>
      <c r="K10" s="207"/>
      <c r="L10" s="207"/>
    </row>
    <row r="11" spans="2:12" ht="12.75" customHeight="1">
      <c r="B11" s="206" t="s">
        <v>21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</row>
    <row r="12" spans="2:12">
      <c r="B12" s="27" t="s">
        <v>1</v>
      </c>
      <c r="C12" s="48">
        <v>3</v>
      </c>
      <c r="D12" s="48"/>
      <c r="E12" s="48"/>
      <c r="F12" s="48"/>
      <c r="G12" s="48"/>
      <c r="H12" s="48"/>
      <c r="I12" s="48"/>
      <c r="J12" s="48"/>
      <c r="K12" s="48"/>
      <c r="L12" s="47">
        <v>3</v>
      </c>
    </row>
    <row r="13" spans="2:12">
      <c r="B13" s="27" t="s">
        <v>2</v>
      </c>
      <c r="C13" s="48">
        <v>89</v>
      </c>
      <c r="D13" s="48">
        <v>1</v>
      </c>
      <c r="E13" s="48"/>
      <c r="F13" s="48"/>
      <c r="G13" s="48"/>
      <c r="H13" s="48"/>
      <c r="I13" s="48"/>
      <c r="J13" s="48"/>
      <c r="K13" s="48"/>
      <c r="L13" s="47">
        <v>90</v>
      </c>
    </row>
    <row r="14" spans="2:12">
      <c r="B14" s="27" t="s">
        <v>3</v>
      </c>
      <c r="C14" s="48">
        <v>7</v>
      </c>
      <c r="D14" s="48"/>
      <c r="E14" s="48"/>
      <c r="F14" s="48"/>
      <c r="G14" s="48"/>
      <c r="H14" s="48"/>
      <c r="I14" s="48"/>
      <c r="J14" s="48"/>
      <c r="K14" s="48"/>
      <c r="L14" s="47">
        <v>7</v>
      </c>
    </row>
    <row r="15" spans="2:12">
      <c r="B15" s="27" t="s">
        <v>25</v>
      </c>
      <c r="C15" s="48">
        <v>8</v>
      </c>
      <c r="D15" s="48">
        <v>1</v>
      </c>
      <c r="E15" s="48"/>
      <c r="F15" s="48"/>
      <c r="G15" s="48"/>
      <c r="H15" s="48"/>
      <c r="I15" s="48"/>
      <c r="J15" s="48"/>
      <c r="K15" s="48"/>
      <c r="L15" s="47">
        <v>9</v>
      </c>
    </row>
    <row r="16" spans="2:12">
      <c r="B16" s="27" t="s">
        <v>23</v>
      </c>
      <c r="C16" s="47">
        <v>107</v>
      </c>
      <c r="D16" s="47">
        <v>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109</v>
      </c>
    </row>
    <row r="17" spans="2:12">
      <c r="B17" s="96" t="s">
        <v>34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2:12">
      <c r="B18" s="27" t="s">
        <v>4</v>
      </c>
      <c r="C18" s="113">
        <v>22</v>
      </c>
      <c r="D18" s="113">
        <v>1</v>
      </c>
      <c r="E18" s="113"/>
      <c r="F18" s="113"/>
      <c r="G18" s="113"/>
      <c r="H18" s="113">
        <v>1</v>
      </c>
      <c r="I18" s="113"/>
      <c r="J18" s="46"/>
      <c r="K18" s="113"/>
      <c r="L18" s="47">
        <v>24</v>
      </c>
    </row>
    <row r="19" spans="2:12">
      <c r="B19" s="27" t="s">
        <v>5</v>
      </c>
      <c r="C19" s="113">
        <v>210</v>
      </c>
      <c r="D19" s="113">
        <v>13</v>
      </c>
      <c r="E19" s="113"/>
      <c r="F19" s="113"/>
      <c r="G19" s="113">
        <v>1</v>
      </c>
      <c r="H19" s="113">
        <v>16</v>
      </c>
      <c r="I19" s="113">
        <v>3</v>
      </c>
      <c r="J19" s="46"/>
      <c r="K19" s="113">
        <v>1</v>
      </c>
      <c r="L19" s="47">
        <v>244</v>
      </c>
    </row>
    <row r="20" spans="2:12">
      <c r="B20" s="27" t="s">
        <v>6</v>
      </c>
      <c r="C20" s="113">
        <v>176</v>
      </c>
      <c r="D20" s="113">
        <v>7</v>
      </c>
      <c r="E20" s="113"/>
      <c r="F20" s="113"/>
      <c r="G20" s="113"/>
      <c r="H20" s="113">
        <v>40</v>
      </c>
      <c r="I20" s="113">
        <v>3</v>
      </c>
      <c r="J20" s="46"/>
      <c r="K20" s="113">
        <v>1</v>
      </c>
      <c r="L20" s="47">
        <v>227</v>
      </c>
    </row>
    <row r="21" spans="2:12">
      <c r="B21" s="27" t="s">
        <v>35</v>
      </c>
      <c r="C21" s="113">
        <v>68</v>
      </c>
      <c r="D21" s="113">
        <v>6</v>
      </c>
      <c r="E21" s="113"/>
      <c r="F21" s="113"/>
      <c r="G21" s="113"/>
      <c r="H21" s="113">
        <v>13</v>
      </c>
      <c r="I21" s="113">
        <v>4</v>
      </c>
      <c r="J21" s="46"/>
      <c r="K21" s="113"/>
      <c r="L21" s="47">
        <v>91</v>
      </c>
    </row>
    <row r="22" spans="2:12">
      <c r="B22" s="27" t="s">
        <v>8</v>
      </c>
      <c r="C22" s="113">
        <v>90</v>
      </c>
      <c r="D22" s="113"/>
      <c r="E22" s="113"/>
      <c r="F22" s="113"/>
      <c r="G22" s="113">
        <v>1</v>
      </c>
      <c r="H22" s="113">
        <v>38</v>
      </c>
      <c r="I22" s="113">
        <v>5</v>
      </c>
      <c r="J22" s="46"/>
      <c r="K22" s="113"/>
      <c r="L22" s="47">
        <v>134</v>
      </c>
    </row>
    <row r="23" spans="2:12">
      <c r="B23" s="27" t="s">
        <v>9</v>
      </c>
      <c r="C23" s="113"/>
      <c r="D23" s="113"/>
      <c r="E23" s="113"/>
      <c r="F23" s="113"/>
      <c r="G23" s="113"/>
      <c r="H23" s="113"/>
      <c r="I23" s="113"/>
      <c r="J23" s="46"/>
      <c r="K23" s="113"/>
      <c r="L23" s="47">
        <v>0</v>
      </c>
    </row>
    <row r="24" spans="2:12">
      <c r="B24" s="28" t="s">
        <v>24</v>
      </c>
      <c r="C24" s="45">
        <v>566</v>
      </c>
      <c r="D24" s="45">
        <v>27</v>
      </c>
      <c r="E24" s="45">
        <v>0</v>
      </c>
      <c r="F24" s="45">
        <v>0</v>
      </c>
      <c r="G24" s="45">
        <v>2</v>
      </c>
      <c r="H24" s="45">
        <v>108</v>
      </c>
      <c r="I24" s="45">
        <v>15</v>
      </c>
      <c r="J24" s="45"/>
      <c r="K24" s="45">
        <v>2</v>
      </c>
      <c r="L24" s="45">
        <v>720</v>
      </c>
    </row>
    <row r="25" spans="2:12">
      <c r="B25" s="38" t="s">
        <v>0</v>
      </c>
      <c r="C25" s="44">
        <v>673</v>
      </c>
      <c r="D25" s="44">
        <v>29</v>
      </c>
      <c r="E25" s="44">
        <v>0</v>
      </c>
      <c r="F25" s="44">
        <v>0</v>
      </c>
      <c r="G25" s="44">
        <v>2</v>
      </c>
      <c r="H25" s="44">
        <v>108</v>
      </c>
      <c r="I25" s="44">
        <v>15</v>
      </c>
      <c r="J25" s="44">
        <v>0</v>
      </c>
      <c r="K25" s="44">
        <v>2</v>
      </c>
      <c r="L25" s="44">
        <v>829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21" sqref="Q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76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/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04" t="s">
        <v>32</v>
      </c>
      <c r="C8" s="204" t="s">
        <v>11</v>
      </c>
      <c r="D8" s="204"/>
      <c r="E8" s="204"/>
      <c r="F8" s="204"/>
      <c r="G8" s="204"/>
      <c r="H8" s="204"/>
      <c r="I8" s="204"/>
      <c r="J8" s="204" t="s">
        <v>12</v>
      </c>
      <c r="K8" s="204" t="s">
        <v>13</v>
      </c>
      <c r="L8" s="204" t="s">
        <v>0</v>
      </c>
    </row>
    <row r="9" spans="2:12" ht="12.75" customHeight="1">
      <c r="B9" s="204"/>
      <c r="C9" s="204" t="s">
        <v>14</v>
      </c>
      <c r="D9" s="204"/>
      <c r="E9" s="204"/>
      <c r="F9" s="204"/>
      <c r="G9" s="204" t="s">
        <v>15</v>
      </c>
      <c r="H9" s="204"/>
      <c r="I9" s="204"/>
      <c r="J9" s="204"/>
      <c r="K9" s="204"/>
      <c r="L9" s="204"/>
    </row>
    <row r="10" spans="2:12" ht="36">
      <c r="B10" s="204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04"/>
      <c r="K10" s="204"/>
      <c r="L10" s="204"/>
    </row>
    <row r="11" spans="2:12" ht="12.75" customHeight="1">
      <c r="B11" s="201" t="s">
        <v>21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3"/>
    </row>
    <row r="12" spans="2:12">
      <c r="B12" s="62" t="s">
        <v>1</v>
      </c>
      <c r="C12" s="158">
        <v>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67">
        <f>C12+D12+E12+F12+G12+H12+I12+J12+K12</f>
        <v>2</v>
      </c>
    </row>
    <row r="13" spans="2:12">
      <c r="B13" s="62" t="s">
        <v>2</v>
      </c>
      <c r="C13" s="158">
        <v>37</v>
      </c>
      <c r="D13" s="158">
        <v>2</v>
      </c>
      <c r="E13" s="158">
        <v>0</v>
      </c>
      <c r="F13" s="158">
        <v>0</v>
      </c>
      <c r="G13" s="158">
        <v>1</v>
      </c>
      <c r="H13" s="158">
        <v>0</v>
      </c>
      <c r="I13" s="158">
        <v>0</v>
      </c>
      <c r="J13" s="158">
        <v>2</v>
      </c>
      <c r="K13" s="158">
        <v>0</v>
      </c>
      <c r="L13" s="67">
        <f>C13+D13+E13+F13+G13+H13+I13+J13+K13</f>
        <v>42</v>
      </c>
    </row>
    <row r="14" spans="2:12">
      <c r="B14" s="62" t="s">
        <v>3</v>
      </c>
      <c r="C14" s="158">
        <v>9</v>
      </c>
      <c r="D14" s="158">
        <v>1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1</v>
      </c>
      <c r="K14" s="158">
        <v>0</v>
      </c>
      <c r="L14" s="67">
        <f>C14+D14+E14+F14+G14+H14+I14+J14+K14</f>
        <v>11</v>
      </c>
    </row>
    <row r="15" spans="2:12">
      <c r="B15" s="62" t="s">
        <v>25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67">
        <f>C15+D15+E15+F15+G15+H15+I15+J15+K15</f>
        <v>0</v>
      </c>
    </row>
    <row r="16" spans="2:12">
      <c r="B16" s="62" t="s">
        <v>23</v>
      </c>
      <c r="C16" s="67">
        <f>SUM(C12:C15)</f>
        <v>48</v>
      </c>
      <c r="D16" s="67">
        <f t="shared" ref="D16:L16" si="0">SUM(D12:D15)</f>
        <v>3</v>
      </c>
      <c r="E16" s="67">
        <f t="shared" si="0"/>
        <v>0</v>
      </c>
      <c r="F16" s="67">
        <f t="shared" si="0"/>
        <v>0</v>
      </c>
      <c r="G16" s="67">
        <f t="shared" si="0"/>
        <v>1</v>
      </c>
      <c r="H16" s="67">
        <f t="shared" si="0"/>
        <v>0</v>
      </c>
      <c r="I16" s="67">
        <f t="shared" si="0"/>
        <v>0</v>
      </c>
      <c r="J16" s="67">
        <f t="shared" si="0"/>
        <v>3</v>
      </c>
      <c r="K16" s="67">
        <f t="shared" si="0"/>
        <v>0</v>
      </c>
      <c r="L16" s="67">
        <f t="shared" si="0"/>
        <v>55</v>
      </c>
    </row>
    <row r="17" spans="2:12">
      <c r="B17" s="200" t="s">
        <v>22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</row>
    <row r="18" spans="2:12">
      <c r="B18" s="62" t="s">
        <v>4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64"/>
      <c r="K18" s="158">
        <v>0</v>
      </c>
      <c r="L18" s="67">
        <f t="shared" ref="L18:L24" si="1">C18+D18+E18+F18+G18+H18+I18+K18</f>
        <v>0</v>
      </c>
    </row>
    <row r="19" spans="2:12">
      <c r="B19" s="62" t="s">
        <v>5</v>
      </c>
      <c r="C19" s="158">
        <v>57</v>
      </c>
      <c r="D19" s="158">
        <v>20</v>
      </c>
      <c r="E19" s="158">
        <v>0</v>
      </c>
      <c r="F19" s="158">
        <v>0</v>
      </c>
      <c r="G19" s="158">
        <v>0</v>
      </c>
      <c r="H19" s="158">
        <v>4</v>
      </c>
      <c r="I19" s="158">
        <v>0</v>
      </c>
      <c r="J19" s="64"/>
      <c r="K19" s="158">
        <v>0</v>
      </c>
      <c r="L19" s="67">
        <f t="shared" si="1"/>
        <v>81</v>
      </c>
    </row>
    <row r="20" spans="2:12">
      <c r="B20" s="62" t="s">
        <v>6</v>
      </c>
      <c r="C20" s="158">
        <v>110</v>
      </c>
      <c r="D20" s="158">
        <v>15</v>
      </c>
      <c r="E20" s="158">
        <v>0</v>
      </c>
      <c r="F20" s="158">
        <v>0</v>
      </c>
      <c r="G20" s="158">
        <v>0</v>
      </c>
      <c r="H20" s="158">
        <v>14</v>
      </c>
      <c r="I20" s="158">
        <v>0</v>
      </c>
      <c r="J20" s="64"/>
      <c r="K20" s="158">
        <v>0</v>
      </c>
      <c r="L20" s="67">
        <f t="shared" si="1"/>
        <v>139</v>
      </c>
    </row>
    <row r="21" spans="2:12">
      <c r="B21" s="62" t="s">
        <v>7</v>
      </c>
      <c r="C21" s="158">
        <v>40</v>
      </c>
      <c r="D21" s="158">
        <v>4</v>
      </c>
      <c r="E21" s="158">
        <v>0</v>
      </c>
      <c r="F21" s="158">
        <v>0</v>
      </c>
      <c r="G21" s="158">
        <v>0</v>
      </c>
      <c r="H21" s="158">
        <v>14</v>
      </c>
      <c r="I21" s="158">
        <v>0</v>
      </c>
      <c r="J21" s="64"/>
      <c r="K21" s="158">
        <v>0</v>
      </c>
      <c r="L21" s="67">
        <f t="shared" si="1"/>
        <v>58</v>
      </c>
    </row>
    <row r="22" spans="2:12">
      <c r="B22" s="62" t="s">
        <v>8</v>
      </c>
      <c r="C22" s="158">
        <v>66</v>
      </c>
      <c r="D22" s="158">
        <v>11</v>
      </c>
      <c r="E22" s="158">
        <v>0</v>
      </c>
      <c r="F22" s="158">
        <v>0</v>
      </c>
      <c r="G22" s="158">
        <v>0</v>
      </c>
      <c r="H22" s="158">
        <v>25</v>
      </c>
      <c r="I22" s="158">
        <v>0</v>
      </c>
      <c r="J22" s="64"/>
      <c r="K22" s="158">
        <v>0</v>
      </c>
      <c r="L22" s="67">
        <f t="shared" si="1"/>
        <v>102</v>
      </c>
    </row>
    <row r="23" spans="2:12">
      <c r="B23" s="62" t="s">
        <v>9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64"/>
      <c r="K23" s="158">
        <v>0</v>
      </c>
      <c r="L23" s="67">
        <f t="shared" si="1"/>
        <v>0</v>
      </c>
    </row>
    <row r="24" spans="2:12">
      <c r="B24" s="63" t="s">
        <v>24</v>
      </c>
      <c r="C24" s="68">
        <f>SUM(C18:C23)</f>
        <v>273</v>
      </c>
      <c r="D24" s="68">
        <f t="shared" ref="D24:I24" si="2">SUM(D18:D23)</f>
        <v>50</v>
      </c>
      <c r="E24" s="68">
        <f t="shared" si="2"/>
        <v>0</v>
      </c>
      <c r="F24" s="68">
        <f t="shared" si="2"/>
        <v>0</v>
      </c>
      <c r="G24" s="68">
        <f t="shared" si="2"/>
        <v>0</v>
      </c>
      <c r="H24" s="68">
        <f t="shared" si="2"/>
        <v>57</v>
      </c>
      <c r="I24" s="68">
        <f t="shared" si="2"/>
        <v>0</v>
      </c>
      <c r="J24" s="68"/>
      <c r="K24" s="68">
        <f>SUM(K18:K23)</f>
        <v>0</v>
      </c>
      <c r="L24" s="68">
        <f t="shared" si="1"/>
        <v>380</v>
      </c>
    </row>
    <row r="25" spans="2:12">
      <c r="B25" s="65" t="s">
        <v>0</v>
      </c>
      <c r="C25" s="66">
        <f>C16+C24</f>
        <v>321</v>
      </c>
      <c r="D25" s="66">
        <f t="shared" ref="D25:L25" si="3">D16+D24</f>
        <v>53</v>
      </c>
      <c r="E25" s="66">
        <f t="shared" si="3"/>
        <v>0</v>
      </c>
      <c r="F25" s="66">
        <f t="shared" si="3"/>
        <v>0</v>
      </c>
      <c r="G25" s="66">
        <f t="shared" si="3"/>
        <v>1</v>
      </c>
      <c r="H25" s="66">
        <f t="shared" si="3"/>
        <v>57</v>
      </c>
      <c r="I25" s="66">
        <f t="shared" si="3"/>
        <v>0</v>
      </c>
      <c r="J25" s="66">
        <f t="shared" si="3"/>
        <v>3</v>
      </c>
      <c r="K25" s="66">
        <f t="shared" si="3"/>
        <v>0</v>
      </c>
      <c r="L25" s="66">
        <f t="shared" si="3"/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" name="dados dos TRTs_1"/>
    <protectedRange sqref="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5" sqref="O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67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63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112" t="s">
        <v>1</v>
      </c>
      <c r="C12" s="113">
        <v>2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2</v>
      </c>
    </row>
    <row r="13" spans="2:12">
      <c r="B13" s="112" t="s">
        <v>2</v>
      </c>
      <c r="C13" s="113">
        <v>30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30</v>
      </c>
    </row>
    <row r="14" spans="2:12">
      <c r="B14" s="112" t="s">
        <v>3</v>
      </c>
      <c r="C14" s="113">
        <v>10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10</v>
      </c>
    </row>
    <row r="15" spans="2:12">
      <c r="B15" s="112" t="s">
        <v>25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</row>
    <row r="16" spans="2:12">
      <c r="B16" s="112" t="s">
        <v>23</v>
      </c>
      <c r="C16" s="113">
        <v>42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42</v>
      </c>
    </row>
    <row r="17" spans="2:12">
      <c r="B17" s="208" t="s">
        <v>34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2:12">
      <c r="B18" s="112" t="s">
        <v>4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163"/>
      <c r="K18" s="79">
        <v>0</v>
      </c>
      <c r="L18" s="79">
        <f t="shared" ref="L18:L24" si="0">C18+D18+E18+F18+G18+H18+I18+K18</f>
        <v>0</v>
      </c>
    </row>
    <row r="19" spans="2:12">
      <c r="B19" s="112" t="s">
        <v>5</v>
      </c>
      <c r="C19" s="79">
        <v>82</v>
      </c>
      <c r="D19" s="79">
        <v>14</v>
      </c>
      <c r="E19" s="79">
        <v>0</v>
      </c>
      <c r="F19" s="79">
        <v>0</v>
      </c>
      <c r="G19" s="79">
        <v>0</v>
      </c>
      <c r="H19" s="79">
        <v>1</v>
      </c>
      <c r="I19" s="79">
        <v>0</v>
      </c>
      <c r="J19" s="163"/>
      <c r="K19" s="79">
        <v>1</v>
      </c>
      <c r="L19" s="79">
        <f t="shared" si="0"/>
        <v>98</v>
      </c>
    </row>
    <row r="20" spans="2:12">
      <c r="B20" s="112" t="s">
        <v>6</v>
      </c>
      <c r="C20" s="79">
        <v>46</v>
      </c>
      <c r="D20" s="79">
        <v>6</v>
      </c>
      <c r="E20" s="79">
        <v>0</v>
      </c>
      <c r="F20" s="79">
        <v>0</v>
      </c>
      <c r="G20" s="79">
        <v>0</v>
      </c>
      <c r="H20" s="79">
        <v>1</v>
      </c>
      <c r="I20" s="79">
        <v>0</v>
      </c>
      <c r="J20" s="163"/>
      <c r="K20" s="79">
        <v>0</v>
      </c>
      <c r="L20" s="79">
        <f t="shared" si="0"/>
        <v>53</v>
      </c>
    </row>
    <row r="21" spans="2:12">
      <c r="B21" s="112" t="s">
        <v>35</v>
      </c>
      <c r="C21" s="79">
        <v>48</v>
      </c>
      <c r="D21" s="79">
        <v>7</v>
      </c>
      <c r="E21" s="79">
        <v>0</v>
      </c>
      <c r="F21" s="79">
        <v>0</v>
      </c>
      <c r="G21" s="79">
        <v>1</v>
      </c>
      <c r="H21" s="79">
        <v>1</v>
      </c>
      <c r="I21" s="79">
        <v>0</v>
      </c>
      <c r="J21" s="163"/>
      <c r="K21" s="79">
        <v>0</v>
      </c>
      <c r="L21" s="79">
        <f t="shared" si="0"/>
        <v>57</v>
      </c>
    </row>
    <row r="22" spans="2:12">
      <c r="B22" s="112" t="s">
        <v>8</v>
      </c>
      <c r="C22" s="79">
        <v>25</v>
      </c>
      <c r="D22" s="79">
        <v>5</v>
      </c>
      <c r="E22" s="79">
        <v>0</v>
      </c>
      <c r="F22" s="79">
        <v>0</v>
      </c>
      <c r="G22" s="79">
        <v>0</v>
      </c>
      <c r="H22" s="79">
        <v>1</v>
      </c>
      <c r="I22" s="79">
        <v>0</v>
      </c>
      <c r="J22" s="163"/>
      <c r="K22" s="79">
        <v>0</v>
      </c>
      <c r="L22" s="79">
        <f t="shared" si="0"/>
        <v>31</v>
      </c>
    </row>
    <row r="23" spans="2:12">
      <c r="B23" s="112" t="s">
        <v>9</v>
      </c>
      <c r="C23" s="79">
        <v>5</v>
      </c>
      <c r="D23" s="79">
        <v>0</v>
      </c>
      <c r="E23" s="79">
        <v>0</v>
      </c>
      <c r="F23" s="79">
        <v>0</v>
      </c>
      <c r="G23" s="79">
        <v>0</v>
      </c>
      <c r="H23" s="79">
        <v>5</v>
      </c>
      <c r="I23" s="79">
        <v>0</v>
      </c>
      <c r="J23" s="163"/>
      <c r="K23" s="79">
        <v>0</v>
      </c>
      <c r="L23" s="79">
        <f t="shared" si="0"/>
        <v>10</v>
      </c>
    </row>
    <row r="24" spans="2:12">
      <c r="B24" s="114" t="s">
        <v>24</v>
      </c>
      <c r="C24" s="164">
        <f t="shared" ref="C24:I24" si="1">SUM(C18:C23)</f>
        <v>206</v>
      </c>
      <c r="D24" s="164">
        <f t="shared" si="1"/>
        <v>32</v>
      </c>
      <c r="E24" s="164">
        <f t="shared" si="1"/>
        <v>0</v>
      </c>
      <c r="F24" s="164">
        <f t="shared" si="1"/>
        <v>0</v>
      </c>
      <c r="G24" s="164">
        <f t="shared" si="1"/>
        <v>1</v>
      </c>
      <c r="H24" s="164">
        <f t="shared" si="1"/>
        <v>9</v>
      </c>
      <c r="I24" s="164">
        <f t="shared" si="1"/>
        <v>0</v>
      </c>
      <c r="J24" s="165"/>
      <c r="K24" s="164">
        <v>0</v>
      </c>
      <c r="L24" s="164">
        <f t="shared" si="0"/>
        <v>248</v>
      </c>
    </row>
    <row r="25" spans="2:12">
      <c r="B25" s="115" t="s">
        <v>0</v>
      </c>
      <c r="C25" s="166">
        <f t="shared" ref="C25:J25" si="2">C16+C24</f>
        <v>248</v>
      </c>
      <c r="D25" s="166">
        <f t="shared" si="2"/>
        <v>32</v>
      </c>
      <c r="E25" s="166">
        <f t="shared" si="2"/>
        <v>0</v>
      </c>
      <c r="F25" s="166">
        <f t="shared" si="2"/>
        <v>0</v>
      </c>
      <c r="G25" s="166">
        <f t="shared" si="2"/>
        <v>1</v>
      </c>
      <c r="H25" s="166">
        <f t="shared" si="2"/>
        <v>9</v>
      </c>
      <c r="I25" s="166">
        <f t="shared" si="2"/>
        <v>0</v>
      </c>
      <c r="J25" s="166">
        <f t="shared" si="2"/>
        <v>0</v>
      </c>
      <c r="K25" s="166">
        <f>SUM(K16:K24)</f>
        <v>1</v>
      </c>
      <c r="L25" s="166">
        <f>SUM(C25:K25)</f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19" sqref="Q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68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63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04" t="s">
        <v>32</v>
      </c>
      <c r="C8" s="204" t="s">
        <v>11</v>
      </c>
      <c r="D8" s="204"/>
      <c r="E8" s="204"/>
      <c r="F8" s="204"/>
      <c r="G8" s="204"/>
      <c r="H8" s="204"/>
      <c r="I8" s="204"/>
      <c r="J8" s="204" t="s">
        <v>12</v>
      </c>
      <c r="K8" s="204" t="s">
        <v>13</v>
      </c>
      <c r="L8" s="204" t="s">
        <v>0</v>
      </c>
    </row>
    <row r="9" spans="2:12" ht="12.75" customHeight="1">
      <c r="B9" s="204"/>
      <c r="C9" s="204" t="s">
        <v>14</v>
      </c>
      <c r="D9" s="204"/>
      <c r="E9" s="204"/>
      <c r="F9" s="204"/>
      <c r="G9" s="204" t="s">
        <v>15</v>
      </c>
      <c r="H9" s="204"/>
      <c r="I9" s="204"/>
      <c r="J9" s="204"/>
      <c r="K9" s="204"/>
      <c r="L9" s="204"/>
    </row>
    <row r="10" spans="2:12" ht="36">
      <c r="B10" s="204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04"/>
      <c r="K10" s="204"/>
      <c r="L10" s="204"/>
    </row>
    <row r="11" spans="2:12" ht="12.75" customHeight="1">
      <c r="B11" s="201" t="s">
        <v>21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3"/>
    </row>
    <row r="12" spans="2:12">
      <c r="B12" s="22" t="s">
        <v>1</v>
      </c>
      <c r="C12" s="49">
        <v>1</v>
      </c>
      <c r="D12" s="49"/>
      <c r="E12" s="49"/>
      <c r="F12" s="49"/>
      <c r="G12" s="49"/>
      <c r="H12" s="49"/>
      <c r="I12" s="49"/>
      <c r="J12" s="49">
        <v>1</v>
      </c>
      <c r="K12" s="49"/>
      <c r="L12" s="50">
        <v>2</v>
      </c>
    </row>
    <row r="13" spans="2:12">
      <c r="B13" s="22" t="s">
        <v>2</v>
      </c>
      <c r="C13" s="49">
        <v>28</v>
      </c>
      <c r="D13" s="49">
        <v>2</v>
      </c>
      <c r="E13" s="49"/>
      <c r="F13" s="49"/>
      <c r="G13" s="49"/>
      <c r="H13" s="49">
        <v>1</v>
      </c>
      <c r="I13" s="49"/>
      <c r="J13" s="49">
        <v>7</v>
      </c>
      <c r="K13" s="49"/>
      <c r="L13" s="50">
        <v>38</v>
      </c>
    </row>
    <row r="14" spans="2:12">
      <c r="B14" s="22" t="s">
        <v>3</v>
      </c>
      <c r="C14" s="49">
        <v>12</v>
      </c>
      <c r="D14" s="49"/>
      <c r="E14" s="49"/>
      <c r="F14" s="49"/>
      <c r="G14" s="49"/>
      <c r="H14" s="49"/>
      <c r="I14" s="49"/>
      <c r="J14" s="49">
        <v>2</v>
      </c>
      <c r="K14" s="49"/>
      <c r="L14" s="50">
        <v>14</v>
      </c>
    </row>
    <row r="15" spans="2:12">
      <c r="B15" s="22" t="s">
        <v>25</v>
      </c>
      <c r="C15" s="49">
        <v>4</v>
      </c>
      <c r="D15" s="49"/>
      <c r="E15" s="49"/>
      <c r="F15" s="49"/>
      <c r="G15" s="49"/>
      <c r="H15" s="49"/>
      <c r="I15" s="49"/>
      <c r="J15" s="49"/>
      <c r="K15" s="49"/>
      <c r="L15" s="50">
        <v>4</v>
      </c>
    </row>
    <row r="16" spans="2:12">
      <c r="B16" s="22" t="s">
        <v>23</v>
      </c>
      <c r="C16" s="50">
        <v>45</v>
      </c>
      <c r="D16" s="50">
        <v>2</v>
      </c>
      <c r="E16" s="50">
        <v>0</v>
      </c>
      <c r="F16" s="50">
        <v>0</v>
      </c>
      <c r="G16" s="50">
        <v>0</v>
      </c>
      <c r="H16" s="50">
        <v>1</v>
      </c>
      <c r="I16" s="50">
        <v>0</v>
      </c>
      <c r="J16" s="50">
        <v>10</v>
      </c>
      <c r="K16" s="50">
        <v>0</v>
      </c>
      <c r="L16" s="50">
        <v>58</v>
      </c>
    </row>
    <row r="17" spans="2:12">
      <c r="B17" s="209" t="s">
        <v>22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</row>
    <row r="18" spans="2:12">
      <c r="B18" s="22" t="s">
        <v>4</v>
      </c>
      <c r="C18" s="51"/>
      <c r="D18" s="51"/>
      <c r="E18" s="51"/>
      <c r="F18" s="51"/>
      <c r="G18" s="51"/>
      <c r="H18" s="51"/>
      <c r="I18" s="51"/>
      <c r="J18" s="52"/>
      <c r="K18" s="51"/>
      <c r="L18" s="54">
        <v>0</v>
      </c>
    </row>
    <row r="19" spans="2:12">
      <c r="B19" s="22" t="s">
        <v>5</v>
      </c>
      <c r="C19" s="51">
        <v>131</v>
      </c>
      <c r="D19" s="51">
        <v>9</v>
      </c>
      <c r="E19" s="51"/>
      <c r="F19" s="51"/>
      <c r="G19" s="51"/>
      <c r="H19" s="51">
        <v>6</v>
      </c>
      <c r="I19" s="51"/>
      <c r="J19" s="52"/>
      <c r="K19" s="51"/>
      <c r="L19" s="54">
        <v>146</v>
      </c>
    </row>
    <row r="20" spans="2:12">
      <c r="B20" s="22" t="s">
        <v>6</v>
      </c>
      <c r="C20" s="51">
        <v>97</v>
      </c>
      <c r="D20" s="51">
        <v>8</v>
      </c>
      <c r="E20" s="51">
        <v>1</v>
      </c>
      <c r="F20" s="51"/>
      <c r="G20" s="51"/>
      <c r="H20" s="51">
        <v>13</v>
      </c>
      <c r="I20" s="51"/>
      <c r="J20" s="52"/>
      <c r="K20" s="51">
        <v>3</v>
      </c>
      <c r="L20" s="54">
        <v>122</v>
      </c>
    </row>
    <row r="21" spans="2:12">
      <c r="B21" s="22" t="s">
        <v>7</v>
      </c>
      <c r="C21" s="51">
        <v>8</v>
      </c>
      <c r="D21" s="51">
        <v>1</v>
      </c>
      <c r="E21" s="51"/>
      <c r="F21" s="51"/>
      <c r="G21" s="51"/>
      <c r="H21" s="51">
        <v>6</v>
      </c>
      <c r="I21" s="51"/>
      <c r="J21" s="52"/>
      <c r="K21" s="51"/>
      <c r="L21" s="54">
        <v>15</v>
      </c>
    </row>
    <row r="22" spans="2:12">
      <c r="B22" s="22" t="s">
        <v>8</v>
      </c>
      <c r="C22" s="51">
        <v>14</v>
      </c>
      <c r="D22" s="51">
        <v>1</v>
      </c>
      <c r="E22" s="51"/>
      <c r="F22" s="51"/>
      <c r="G22" s="51"/>
      <c r="H22" s="51">
        <v>10</v>
      </c>
      <c r="I22" s="51"/>
      <c r="J22" s="52"/>
      <c r="K22" s="51">
        <v>3</v>
      </c>
      <c r="L22" s="54">
        <v>28</v>
      </c>
    </row>
    <row r="23" spans="2:12">
      <c r="B23" s="22" t="s">
        <v>9</v>
      </c>
      <c r="C23" s="51"/>
      <c r="D23" s="51"/>
      <c r="E23" s="51"/>
      <c r="F23" s="51"/>
      <c r="G23" s="51"/>
      <c r="H23" s="51"/>
      <c r="I23" s="51"/>
      <c r="J23" s="52"/>
      <c r="K23" s="51"/>
      <c r="L23" s="54">
        <v>0</v>
      </c>
    </row>
    <row r="24" spans="2:12">
      <c r="B24" s="23" t="s">
        <v>24</v>
      </c>
      <c r="C24" s="55">
        <v>250</v>
      </c>
      <c r="D24" s="55">
        <v>19</v>
      </c>
      <c r="E24" s="55">
        <v>1</v>
      </c>
      <c r="F24" s="55">
        <v>0</v>
      </c>
      <c r="G24" s="55">
        <v>0</v>
      </c>
      <c r="H24" s="55">
        <v>35</v>
      </c>
      <c r="I24" s="55">
        <v>0</v>
      </c>
      <c r="J24" s="55"/>
      <c r="K24" s="55">
        <v>6</v>
      </c>
      <c r="L24" s="55">
        <v>311</v>
      </c>
    </row>
    <row r="25" spans="2:12">
      <c r="B25" s="20" t="s">
        <v>0</v>
      </c>
      <c r="C25" s="53">
        <v>295</v>
      </c>
      <c r="D25" s="53">
        <v>21</v>
      </c>
      <c r="E25" s="53">
        <v>1</v>
      </c>
      <c r="F25" s="53">
        <v>0</v>
      </c>
      <c r="G25" s="53">
        <v>0</v>
      </c>
      <c r="H25" s="53">
        <v>36</v>
      </c>
      <c r="I25" s="53">
        <v>0</v>
      </c>
      <c r="J25" s="53">
        <v>10</v>
      </c>
      <c r="K25" s="53">
        <v>6</v>
      </c>
      <c r="L25" s="53">
        <v>369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R27" sqref="R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69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>
        <v>15123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67" t="s">
        <v>1</v>
      </c>
      <c r="C11" s="144">
        <v>2</v>
      </c>
      <c r="D11" s="144">
        <v>1</v>
      </c>
      <c r="E11" s="144">
        <v>0</v>
      </c>
      <c r="F11" s="144">
        <v>0</v>
      </c>
      <c r="G11" s="144">
        <v>0</v>
      </c>
      <c r="H11" s="144">
        <v>0</v>
      </c>
      <c r="I11" s="144">
        <v>0</v>
      </c>
      <c r="J11" s="144">
        <v>0</v>
      </c>
      <c r="K11" s="144">
        <v>0</v>
      </c>
      <c r="L11" s="161">
        <f>C11+D11+E11+F11+G11+H11+I11+J11+K11</f>
        <v>3</v>
      </c>
    </row>
    <row r="12" spans="2:12">
      <c r="B12" s="22" t="s">
        <v>2</v>
      </c>
      <c r="C12" s="144">
        <v>23</v>
      </c>
      <c r="D12" s="144">
        <v>1</v>
      </c>
      <c r="E12" s="144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3</v>
      </c>
      <c r="K12" s="144">
        <v>0</v>
      </c>
      <c r="L12" s="161">
        <f>C12+D12+E12+F12+G12+H12+I12+J12+K12</f>
        <v>27</v>
      </c>
    </row>
    <row r="13" spans="2:12">
      <c r="B13" s="22" t="s">
        <v>3</v>
      </c>
      <c r="C13" s="144">
        <v>3</v>
      </c>
      <c r="D13" s="144">
        <v>4</v>
      </c>
      <c r="E13" s="144">
        <v>1</v>
      </c>
      <c r="F13" s="144">
        <v>0</v>
      </c>
      <c r="G13" s="144">
        <v>0</v>
      </c>
      <c r="H13" s="144">
        <v>0</v>
      </c>
      <c r="I13" s="144">
        <v>0</v>
      </c>
      <c r="J13" s="144">
        <v>1</v>
      </c>
      <c r="K13" s="144">
        <v>0</v>
      </c>
      <c r="L13" s="161">
        <f>C13+D13+E13+F13+G13+H13+I13+J13+K13</f>
        <v>9</v>
      </c>
    </row>
    <row r="14" spans="2:12">
      <c r="B14" s="22" t="s">
        <v>25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61">
        <f>C14+D14+E14+F14+G14+H14+I14+J14+K14</f>
        <v>0</v>
      </c>
    </row>
    <row r="15" spans="2:12">
      <c r="B15" s="22" t="s">
        <v>23</v>
      </c>
      <c r="C15" s="161">
        <f>SUM(C11:C14)</f>
        <v>28</v>
      </c>
      <c r="D15" s="161">
        <f t="shared" ref="D15:L15" si="0">SUM(D11:D14)</f>
        <v>6</v>
      </c>
      <c r="E15" s="161">
        <f t="shared" si="0"/>
        <v>1</v>
      </c>
      <c r="F15" s="161">
        <f t="shared" si="0"/>
        <v>0</v>
      </c>
      <c r="G15" s="161">
        <f t="shared" si="0"/>
        <v>0</v>
      </c>
      <c r="H15" s="161">
        <f t="shared" si="0"/>
        <v>0</v>
      </c>
      <c r="I15" s="161">
        <f t="shared" si="0"/>
        <v>0</v>
      </c>
      <c r="J15" s="161">
        <f t="shared" si="0"/>
        <v>4</v>
      </c>
      <c r="K15" s="161">
        <f t="shared" si="0"/>
        <v>0</v>
      </c>
      <c r="L15" s="161">
        <f t="shared" si="0"/>
        <v>39</v>
      </c>
    </row>
    <row r="16" spans="2:12">
      <c r="B16" s="22" t="s">
        <v>22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2:12">
      <c r="B17" s="24" t="s">
        <v>4</v>
      </c>
      <c r="C17" s="144">
        <v>0</v>
      </c>
      <c r="D17" s="144">
        <v>0</v>
      </c>
      <c r="E17" s="144">
        <v>0</v>
      </c>
      <c r="F17" s="144">
        <v>0</v>
      </c>
      <c r="G17" s="144">
        <v>0</v>
      </c>
      <c r="H17" s="144">
        <v>0</v>
      </c>
      <c r="I17" s="144">
        <v>0</v>
      </c>
      <c r="J17" s="159"/>
      <c r="K17" s="144">
        <v>0</v>
      </c>
      <c r="L17" s="161">
        <f t="shared" ref="L17:L23" si="1">C17+D17+E17+F17+G17+H17+I17+K17</f>
        <v>0</v>
      </c>
    </row>
    <row r="18" spans="2:12">
      <c r="B18" s="22" t="s">
        <v>5</v>
      </c>
      <c r="C18" s="144">
        <v>15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59"/>
      <c r="K18" s="144">
        <v>0</v>
      </c>
      <c r="L18" s="161">
        <f t="shared" si="1"/>
        <v>15</v>
      </c>
    </row>
    <row r="19" spans="2:12">
      <c r="B19" s="22" t="s">
        <v>6</v>
      </c>
      <c r="C19" s="144">
        <v>88</v>
      </c>
      <c r="D19" s="144">
        <v>8</v>
      </c>
      <c r="E19" s="144">
        <v>0</v>
      </c>
      <c r="F19" s="144">
        <v>0</v>
      </c>
      <c r="G19" s="144">
        <v>1</v>
      </c>
      <c r="H19" s="144">
        <v>4</v>
      </c>
      <c r="I19" s="144">
        <v>1</v>
      </c>
      <c r="J19" s="159"/>
      <c r="K19" s="144">
        <v>0</v>
      </c>
      <c r="L19" s="161">
        <f t="shared" si="1"/>
        <v>102</v>
      </c>
    </row>
    <row r="20" spans="2:12">
      <c r="B20" s="22" t="s">
        <v>7</v>
      </c>
      <c r="C20" s="144">
        <v>22</v>
      </c>
      <c r="D20" s="144">
        <v>0</v>
      </c>
      <c r="E20" s="144">
        <v>0</v>
      </c>
      <c r="F20" s="144">
        <v>0</v>
      </c>
      <c r="G20" s="144">
        <v>0</v>
      </c>
      <c r="H20" s="144">
        <v>4</v>
      </c>
      <c r="I20" s="144">
        <v>4</v>
      </c>
      <c r="J20" s="159"/>
      <c r="K20" s="144">
        <v>0</v>
      </c>
      <c r="L20" s="161">
        <f t="shared" si="1"/>
        <v>30</v>
      </c>
    </row>
    <row r="21" spans="2:12">
      <c r="B21" s="22" t="s">
        <v>8</v>
      </c>
      <c r="C21" s="144">
        <v>31</v>
      </c>
      <c r="D21" s="144">
        <v>9</v>
      </c>
      <c r="E21" s="144">
        <v>0</v>
      </c>
      <c r="F21" s="144">
        <v>0</v>
      </c>
      <c r="G21" s="144">
        <v>1</v>
      </c>
      <c r="H21" s="144">
        <v>8</v>
      </c>
      <c r="I21" s="144">
        <v>3</v>
      </c>
      <c r="J21" s="159"/>
      <c r="K21" s="144">
        <v>1</v>
      </c>
      <c r="L21" s="161">
        <f t="shared" si="1"/>
        <v>53</v>
      </c>
    </row>
    <row r="22" spans="2:12">
      <c r="B22" s="22" t="s">
        <v>9</v>
      </c>
      <c r="C22" s="144">
        <v>19</v>
      </c>
      <c r="D22" s="144">
        <v>7</v>
      </c>
      <c r="E22" s="144">
        <v>0</v>
      </c>
      <c r="F22" s="144">
        <v>0</v>
      </c>
      <c r="G22" s="144">
        <v>0</v>
      </c>
      <c r="H22" s="144">
        <v>14</v>
      </c>
      <c r="I22" s="144">
        <v>9</v>
      </c>
      <c r="J22" s="159"/>
      <c r="K22" s="144">
        <v>0</v>
      </c>
      <c r="L22" s="161">
        <f t="shared" si="1"/>
        <v>49</v>
      </c>
    </row>
    <row r="23" spans="2:12">
      <c r="B23" s="22" t="s">
        <v>24</v>
      </c>
      <c r="C23" s="162">
        <f>SUM(C17:C22)</f>
        <v>175</v>
      </c>
      <c r="D23" s="162">
        <f t="shared" ref="D23:I23" si="2">SUM(D17:D22)</f>
        <v>24</v>
      </c>
      <c r="E23" s="162">
        <f t="shared" si="2"/>
        <v>0</v>
      </c>
      <c r="F23" s="162">
        <f t="shared" si="2"/>
        <v>0</v>
      </c>
      <c r="G23" s="162">
        <f t="shared" si="2"/>
        <v>2</v>
      </c>
      <c r="H23" s="162">
        <f t="shared" si="2"/>
        <v>30</v>
      </c>
      <c r="I23" s="162">
        <f t="shared" si="2"/>
        <v>17</v>
      </c>
      <c r="J23" s="162"/>
      <c r="K23" s="162">
        <f>SUM(K17:K22)</f>
        <v>1</v>
      </c>
      <c r="L23" s="162">
        <f t="shared" si="1"/>
        <v>249</v>
      </c>
    </row>
    <row r="24" spans="2:12">
      <c r="B24" s="23" t="s">
        <v>0</v>
      </c>
      <c r="C24" s="160">
        <f>C15+C23</f>
        <v>203</v>
      </c>
      <c r="D24" s="160">
        <f t="shared" ref="D24:L24" si="3">D15+D23</f>
        <v>30</v>
      </c>
      <c r="E24" s="160">
        <f t="shared" si="3"/>
        <v>1</v>
      </c>
      <c r="F24" s="160">
        <f t="shared" si="3"/>
        <v>0</v>
      </c>
      <c r="G24" s="160">
        <f t="shared" si="3"/>
        <v>2</v>
      </c>
      <c r="H24" s="160">
        <f t="shared" si="3"/>
        <v>30</v>
      </c>
      <c r="I24" s="160">
        <f t="shared" si="3"/>
        <v>17</v>
      </c>
      <c r="J24" s="160">
        <f t="shared" si="3"/>
        <v>4</v>
      </c>
      <c r="K24" s="160">
        <f t="shared" si="3"/>
        <v>1</v>
      </c>
      <c r="L24" s="160">
        <f t="shared" si="3"/>
        <v>288</v>
      </c>
    </row>
    <row r="25" spans="2:1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>
      <c r="B26" s="4" t="s">
        <v>31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</sheetData>
  <protectedRanges>
    <protectedRange sqref="C2:G3 D4" name="Cabecalho"/>
    <protectedRange sqref="C11:K14" name="dados dos TRTs_1"/>
    <protectedRange sqref="C17:I22 K17:K22" name="dados dos TRTs_2"/>
  </protectedRanges>
  <mergeCells count="10">
    <mergeCell ref="C2:G2"/>
    <mergeCell ref="C3:G3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1:L15 C17:L22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1" sqref="O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70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/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9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58">
        <v>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61">
        <f>C12+D12+E12+F12+G12+H12+I12+J12+K12</f>
        <v>2</v>
      </c>
    </row>
    <row r="13" spans="2:12">
      <c r="B13" s="22" t="s">
        <v>2</v>
      </c>
      <c r="C13" s="158">
        <v>55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61">
        <f>C13+D13+E13+F13+G13+H13+I13+J13+K13</f>
        <v>55</v>
      </c>
    </row>
    <row r="14" spans="2:12">
      <c r="B14" s="22" t="s">
        <v>3</v>
      </c>
      <c r="C14" s="158">
        <v>14</v>
      </c>
      <c r="D14" s="158">
        <v>0</v>
      </c>
      <c r="E14" s="158">
        <v>0</v>
      </c>
      <c r="F14" s="158">
        <v>0</v>
      </c>
      <c r="G14" s="158">
        <v>0</v>
      </c>
      <c r="H14" s="158">
        <v>1</v>
      </c>
      <c r="I14" s="158">
        <v>0</v>
      </c>
      <c r="J14" s="158">
        <v>0</v>
      </c>
      <c r="K14" s="158">
        <v>0</v>
      </c>
      <c r="L14" s="161">
        <f>C14+D14+E14+F14+G14+H14+I14+J14+K14</f>
        <v>15</v>
      </c>
    </row>
    <row r="15" spans="2:12">
      <c r="B15" s="22" t="s">
        <v>25</v>
      </c>
      <c r="C15" s="158">
        <v>15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61">
        <f>C15+D15+E15+F15+G15+H15+I15+J15+K15</f>
        <v>15</v>
      </c>
    </row>
    <row r="16" spans="2:12">
      <c r="B16" s="22" t="s">
        <v>23</v>
      </c>
      <c r="C16" s="161">
        <f>SUM(C12:C15)</f>
        <v>86</v>
      </c>
      <c r="D16" s="161">
        <f t="shared" ref="D16:L16" si="0">SUM(D12:D15)</f>
        <v>0</v>
      </c>
      <c r="E16" s="161">
        <f t="shared" si="0"/>
        <v>0</v>
      </c>
      <c r="F16" s="161">
        <f t="shared" si="0"/>
        <v>0</v>
      </c>
      <c r="G16" s="161">
        <f t="shared" si="0"/>
        <v>0</v>
      </c>
      <c r="H16" s="161">
        <f t="shared" si="0"/>
        <v>1</v>
      </c>
      <c r="I16" s="161">
        <f t="shared" si="0"/>
        <v>0</v>
      </c>
      <c r="J16" s="161">
        <f t="shared" si="0"/>
        <v>0</v>
      </c>
      <c r="K16" s="161">
        <f t="shared" si="0"/>
        <v>0</v>
      </c>
      <c r="L16" s="161">
        <f t="shared" si="0"/>
        <v>87</v>
      </c>
    </row>
    <row r="17" spans="2:12">
      <c r="B17" s="184" t="s">
        <v>22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2:12">
      <c r="B18" s="22" t="s">
        <v>4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59"/>
      <c r="K18" s="158">
        <v>0</v>
      </c>
      <c r="L18" s="161">
        <f t="shared" ref="L18:L24" si="1">C18+D18+E18+F18+G18+H18+I18+K18</f>
        <v>0</v>
      </c>
    </row>
    <row r="19" spans="2:12">
      <c r="B19" s="22" t="s">
        <v>5</v>
      </c>
      <c r="C19" s="158">
        <v>197</v>
      </c>
      <c r="D19" s="158">
        <v>4</v>
      </c>
      <c r="E19" s="158">
        <v>0</v>
      </c>
      <c r="F19" s="158">
        <v>0</v>
      </c>
      <c r="G19" s="158">
        <v>0</v>
      </c>
      <c r="H19" s="158">
        <v>9</v>
      </c>
      <c r="I19" s="158">
        <v>0</v>
      </c>
      <c r="J19" s="159"/>
      <c r="K19" s="158">
        <v>1</v>
      </c>
      <c r="L19" s="161">
        <f t="shared" si="1"/>
        <v>211</v>
      </c>
    </row>
    <row r="20" spans="2:12">
      <c r="B20" s="22" t="s">
        <v>6</v>
      </c>
      <c r="C20" s="158">
        <v>87</v>
      </c>
      <c r="D20" s="158">
        <v>3</v>
      </c>
      <c r="E20" s="158">
        <v>0</v>
      </c>
      <c r="F20" s="158">
        <v>0</v>
      </c>
      <c r="G20" s="158">
        <v>0</v>
      </c>
      <c r="H20" s="158">
        <v>19</v>
      </c>
      <c r="I20" s="158">
        <v>0</v>
      </c>
      <c r="J20" s="159"/>
      <c r="K20" s="158">
        <v>2</v>
      </c>
      <c r="L20" s="161">
        <f t="shared" si="1"/>
        <v>111</v>
      </c>
    </row>
    <row r="21" spans="2:12">
      <c r="B21" s="22" t="s">
        <v>7</v>
      </c>
      <c r="C21" s="158">
        <v>27</v>
      </c>
      <c r="D21" s="158">
        <v>1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9"/>
      <c r="K21" s="158">
        <v>0</v>
      </c>
      <c r="L21" s="161">
        <f t="shared" si="1"/>
        <v>28</v>
      </c>
    </row>
    <row r="22" spans="2:12">
      <c r="B22" s="22" t="s">
        <v>8</v>
      </c>
      <c r="C22" s="158">
        <v>2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9"/>
      <c r="K22" s="158">
        <v>0</v>
      </c>
      <c r="L22" s="161">
        <f t="shared" si="1"/>
        <v>2</v>
      </c>
    </row>
    <row r="23" spans="2:12">
      <c r="B23" s="22" t="s">
        <v>9</v>
      </c>
      <c r="C23" s="158">
        <v>57</v>
      </c>
      <c r="D23" s="158">
        <v>0</v>
      </c>
      <c r="E23" s="158">
        <v>0</v>
      </c>
      <c r="F23" s="158">
        <v>0</v>
      </c>
      <c r="G23" s="158">
        <v>0</v>
      </c>
      <c r="H23" s="158">
        <v>17</v>
      </c>
      <c r="I23" s="158">
        <v>0</v>
      </c>
      <c r="J23" s="159"/>
      <c r="K23" s="158">
        <v>1</v>
      </c>
      <c r="L23" s="161">
        <f t="shared" si="1"/>
        <v>75</v>
      </c>
    </row>
    <row r="24" spans="2:12">
      <c r="B24" s="23" t="s">
        <v>24</v>
      </c>
      <c r="C24" s="162">
        <f>SUM(C18:C23)</f>
        <v>370</v>
      </c>
      <c r="D24" s="162">
        <f t="shared" ref="D24:I24" si="2">SUM(D18:D23)</f>
        <v>8</v>
      </c>
      <c r="E24" s="162">
        <f t="shared" si="2"/>
        <v>0</v>
      </c>
      <c r="F24" s="162">
        <f t="shared" si="2"/>
        <v>0</v>
      </c>
      <c r="G24" s="162">
        <f t="shared" si="2"/>
        <v>0</v>
      </c>
      <c r="H24" s="162">
        <f t="shared" si="2"/>
        <v>45</v>
      </c>
      <c r="I24" s="162">
        <f t="shared" si="2"/>
        <v>0</v>
      </c>
      <c r="J24" s="162"/>
      <c r="K24" s="162">
        <f>SUM(K18:K23)</f>
        <v>4</v>
      </c>
      <c r="L24" s="162">
        <f t="shared" si="1"/>
        <v>427</v>
      </c>
    </row>
    <row r="25" spans="2:12">
      <c r="B25" s="24" t="s">
        <v>0</v>
      </c>
      <c r="C25" s="160">
        <f>C16+C24</f>
        <v>456</v>
      </c>
      <c r="D25" s="160">
        <f t="shared" ref="D25:L25" si="3">D16+D24</f>
        <v>8</v>
      </c>
      <c r="E25" s="160">
        <f t="shared" si="3"/>
        <v>0</v>
      </c>
      <c r="F25" s="160">
        <f t="shared" si="3"/>
        <v>0</v>
      </c>
      <c r="G25" s="160">
        <f t="shared" si="3"/>
        <v>0</v>
      </c>
      <c r="H25" s="160">
        <f t="shared" si="3"/>
        <v>46</v>
      </c>
      <c r="I25" s="160">
        <f t="shared" si="3"/>
        <v>0</v>
      </c>
      <c r="J25" s="160">
        <f t="shared" si="3"/>
        <v>0</v>
      </c>
      <c r="K25" s="160">
        <f t="shared" si="3"/>
        <v>4</v>
      </c>
      <c r="L25" s="160">
        <f t="shared" si="3"/>
        <v>514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22" sqref="N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71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72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04" t="s">
        <v>32</v>
      </c>
      <c r="C8" s="204" t="s">
        <v>11</v>
      </c>
      <c r="D8" s="204"/>
      <c r="E8" s="204"/>
      <c r="F8" s="204"/>
      <c r="G8" s="204"/>
      <c r="H8" s="204"/>
      <c r="I8" s="204"/>
      <c r="J8" s="204" t="s">
        <v>12</v>
      </c>
      <c r="K8" s="204" t="s">
        <v>13</v>
      </c>
      <c r="L8" s="204" t="s">
        <v>0</v>
      </c>
    </row>
    <row r="9" spans="2:12" ht="12.75" customHeight="1">
      <c r="B9" s="204"/>
      <c r="C9" s="204" t="s">
        <v>14</v>
      </c>
      <c r="D9" s="204"/>
      <c r="E9" s="204"/>
      <c r="F9" s="204"/>
      <c r="G9" s="204" t="s">
        <v>15</v>
      </c>
      <c r="H9" s="204"/>
      <c r="I9" s="204"/>
      <c r="J9" s="204"/>
      <c r="K9" s="204"/>
      <c r="L9" s="204"/>
    </row>
    <row r="10" spans="2:12" ht="36">
      <c r="B10" s="204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04"/>
      <c r="K10" s="204"/>
      <c r="L10" s="204"/>
    </row>
    <row r="11" spans="2:12" ht="12.75" customHeight="1">
      <c r="B11" s="201" t="s">
        <v>21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3"/>
    </row>
    <row r="12" spans="2:12">
      <c r="B12" s="22" t="s">
        <v>1</v>
      </c>
      <c r="C12" s="158">
        <v>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67">
        <f>C12+D12+E12+F12+G12+H12+I12+J12+K12</f>
        <v>2</v>
      </c>
    </row>
    <row r="13" spans="2:12">
      <c r="B13" s="22" t="s">
        <v>2</v>
      </c>
      <c r="C13" s="158">
        <v>28</v>
      </c>
      <c r="D13" s="158">
        <v>3</v>
      </c>
      <c r="E13" s="158">
        <v>1</v>
      </c>
      <c r="F13" s="158">
        <v>0</v>
      </c>
      <c r="G13" s="158">
        <v>0</v>
      </c>
      <c r="H13" s="158">
        <v>6</v>
      </c>
      <c r="I13" s="158">
        <v>0</v>
      </c>
      <c r="J13" s="158">
        <v>3</v>
      </c>
      <c r="K13" s="158">
        <v>0</v>
      </c>
      <c r="L13" s="67">
        <f>C13+D13+E13+F13+G13+H13+I13+J13+K13</f>
        <v>41</v>
      </c>
    </row>
    <row r="14" spans="2:12">
      <c r="B14" s="22" t="s">
        <v>3</v>
      </c>
      <c r="C14" s="158">
        <v>8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67">
        <f>C14+D14+E14+F14+G14+H14+I14+J14+K14</f>
        <v>8</v>
      </c>
    </row>
    <row r="15" spans="2:12">
      <c r="B15" s="22" t="s">
        <v>25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67">
        <f>C15+D15+E15+F15+G15+H15+I15+J15+K15</f>
        <v>0</v>
      </c>
    </row>
    <row r="16" spans="2:12">
      <c r="B16" s="22" t="s">
        <v>23</v>
      </c>
      <c r="C16" s="67">
        <f>SUM(C12:C15)</f>
        <v>38</v>
      </c>
      <c r="D16" s="67">
        <f t="shared" ref="D16:L16" si="0">SUM(D12:D15)</f>
        <v>3</v>
      </c>
      <c r="E16" s="67">
        <f t="shared" si="0"/>
        <v>1</v>
      </c>
      <c r="F16" s="67">
        <f t="shared" si="0"/>
        <v>0</v>
      </c>
      <c r="G16" s="67">
        <f t="shared" si="0"/>
        <v>0</v>
      </c>
      <c r="H16" s="67">
        <f t="shared" si="0"/>
        <v>6</v>
      </c>
      <c r="I16" s="67">
        <f t="shared" si="0"/>
        <v>0</v>
      </c>
      <c r="J16" s="67">
        <f t="shared" si="0"/>
        <v>3</v>
      </c>
      <c r="K16" s="67">
        <f t="shared" si="0"/>
        <v>0</v>
      </c>
      <c r="L16" s="67">
        <f t="shared" si="0"/>
        <v>51</v>
      </c>
    </row>
    <row r="17" spans="2:12">
      <c r="B17" s="111" t="s">
        <v>22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2:12">
      <c r="B18" s="22" t="s">
        <v>4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64"/>
      <c r="K18" s="158">
        <v>0</v>
      </c>
      <c r="L18" s="67">
        <f t="shared" ref="L18:L24" si="1">C18+D18+E18+F18+G18+H18+I18+K18</f>
        <v>0</v>
      </c>
    </row>
    <row r="19" spans="2:12">
      <c r="B19" s="22" t="s">
        <v>5</v>
      </c>
      <c r="C19" s="158">
        <v>148</v>
      </c>
      <c r="D19" s="158">
        <v>5</v>
      </c>
      <c r="E19" s="158">
        <v>1</v>
      </c>
      <c r="F19" s="158">
        <v>0</v>
      </c>
      <c r="G19" s="158">
        <v>1</v>
      </c>
      <c r="H19" s="158">
        <v>10</v>
      </c>
      <c r="I19" s="158">
        <v>0</v>
      </c>
      <c r="J19" s="64"/>
      <c r="K19" s="158">
        <v>1</v>
      </c>
      <c r="L19" s="67">
        <f t="shared" si="1"/>
        <v>166</v>
      </c>
    </row>
    <row r="20" spans="2:12">
      <c r="B20" s="22" t="s">
        <v>6</v>
      </c>
      <c r="C20" s="158">
        <v>34</v>
      </c>
      <c r="D20" s="158">
        <v>3</v>
      </c>
      <c r="E20" s="158">
        <v>0</v>
      </c>
      <c r="F20" s="158">
        <v>0</v>
      </c>
      <c r="G20" s="158">
        <v>0</v>
      </c>
      <c r="H20" s="158">
        <v>5</v>
      </c>
      <c r="I20" s="158">
        <v>0</v>
      </c>
      <c r="J20" s="64"/>
      <c r="K20" s="158">
        <v>2</v>
      </c>
      <c r="L20" s="67">
        <f t="shared" si="1"/>
        <v>44</v>
      </c>
    </row>
    <row r="21" spans="2:12">
      <c r="B21" s="22" t="s">
        <v>7</v>
      </c>
      <c r="C21" s="158">
        <v>91</v>
      </c>
      <c r="D21" s="158">
        <v>4</v>
      </c>
      <c r="E21" s="158">
        <v>0</v>
      </c>
      <c r="F21" s="158">
        <v>0</v>
      </c>
      <c r="G21" s="158">
        <v>0</v>
      </c>
      <c r="H21" s="158">
        <v>21</v>
      </c>
      <c r="I21" s="158">
        <v>0</v>
      </c>
      <c r="J21" s="64"/>
      <c r="K21" s="158">
        <v>1</v>
      </c>
      <c r="L21" s="67">
        <f t="shared" si="1"/>
        <v>117</v>
      </c>
    </row>
    <row r="22" spans="2:12">
      <c r="B22" s="22" t="s">
        <v>8</v>
      </c>
      <c r="C22" s="158">
        <v>20</v>
      </c>
      <c r="D22" s="158">
        <v>0</v>
      </c>
      <c r="E22" s="158">
        <v>0</v>
      </c>
      <c r="F22" s="158">
        <v>0</v>
      </c>
      <c r="G22" s="158">
        <v>0</v>
      </c>
      <c r="H22" s="158">
        <v>8</v>
      </c>
      <c r="I22" s="158">
        <v>0</v>
      </c>
      <c r="J22" s="64"/>
      <c r="K22" s="158">
        <v>1</v>
      </c>
      <c r="L22" s="67">
        <f t="shared" si="1"/>
        <v>29</v>
      </c>
    </row>
    <row r="23" spans="2:12">
      <c r="B23" s="22" t="s">
        <v>9</v>
      </c>
      <c r="C23" s="158">
        <v>8</v>
      </c>
      <c r="D23" s="158">
        <v>2</v>
      </c>
      <c r="E23" s="158">
        <v>0</v>
      </c>
      <c r="F23" s="158">
        <v>0</v>
      </c>
      <c r="G23" s="158">
        <v>0</v>
      </c>
      <c r="H23" s="158">
        <v>16</v>
      </c>
      <c r="I23" s="158">
        <v>0</v>
      </c>
      <c r="J23" s="64"/>
      <c r="K23" s="158">
        <v>0</v>
      </c>
      <c r="L23" s="67">
        <f t="shared" si="1"/>
        <v>26</v>
      </c>
    </row>
    <row r="24" spans="2:12">
      <c r="B24" s="23" t="s">
        <v>24</v>
      </c>
      <c r="C24" s="68">
        <f>SUM(C18:C23)</f>
        <v>301</v>
      </c>
      <c r="D24" s="68">
        <f t="shared" ref="D24:I24" si="2">SUM(D18:D23)</f>
        <v>14</v>
      </c>
      <c r="E24" s="68">
        <f t="shared" si="2"/>
        <v>1</v>
      </c>
      <c r="F24" s="68">
        <f t="shared" si="2"/>
        <v>0</v>
      </c>
      <c r="G24" s="68">
        <f t="shared" si="2"/>
        <v>1</v>
      </c>
      <c r="H24" s="68">
        <f t="shared" si="2"/>
        <v>60</v>
      </c>
      <c r="I24" s="68">
        <f t="shared" si="2"/>
        <v>0</v>
      </c>
      <c r="J24" s="68"/>
      <c r="K24" s="68">
        <f>SUM(K18:K23)</f>
        <v>5</v>
      </c>
      <c r="L24" s="68">
        <f t="shared" si="1"/>
        <v>382</v>
      </c>
    </row>
    <row r="25" spans="2:12">
      <c r="B25" s="20" t="s">
        <v>0</v>
      </c>
      <c r="C25" s="66">
        <f>C16+C24</f>
        <v>339</v>
      </c>
      <c r="D25" s="66">
        <f t="shared" ref="D25:L25" si="3">D16+D24</f>
        <v>17</v>
      </c>
      <c r="E25" s="66">
        <f t="shared" si="3"/>
        <v>2</v>
      </c>
      <c r="F25" s="66">
        <f t="shared" si="3"/>
        <v>0</v>
      </c>
      <c r="G25" s="66">
        <f t="shared" si="3"/>
        <v>1</v>
      </c>
      <c r="H25" s="66">
        <f t="shared" si="3"/>
        <v>66</v>
      </c>
      <c r="I25" s="66">
        <f t="shared" si="3"/>
        <v>0</v>
      </c>
      <c r="J25" s="66">
        <f t="shared" si="3"/>
        <v>3</v>
      </c>
      <c r="K25" s="66">
        <f t="shared" si="3"/>
        <v>5</v>
      </c>
      <c r="L25" s="66">
        <f t="shared" si="3"/>
        <v>433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30" sqref="M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40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41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56">
        <v>3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105">
        <f>C12+D12+E12+F12+G12+H12+I12+J12+K12</f>
        <v>3</v>
      </c>
    </row>
    <row r="13" spans="2:12">
      <c r="B13" s="22" t="s">
        <v>2</v>
      </c>
      <c r="C13" s="56">
        <v>251</v>
      </c>
      <c r="D13" s="56">
        <v>4</v>
      </c>
      <c r="E13" s="56">
        <v>2</v>
      </c>
      <c r="F13" s="56">
        <v>0</v>
      </c>
      <c r="G13" s="56">
        <v>0</v>
      </c>
      <c r="H13" s="56">
        <v>1</v>
      </c>
      <c r="I13" s="56">
        <v>0</v>
      </c>
      <c r="J13" s="56">
        <v>27</v>
      </c>
      <c r="K13" s="56">
        <v>4</v>
      </c>
      <c r="L13" s="105">
        <f>C13+D13+E13+F13+G13+H13+I13+J13+K13</f>
        <v>289</v>
      </c>
    </row>
    <row r="14" spans="2:12">
      <c r="B14" s="22" t="s">
        <v>3</v>
      </c>
      <c r="C14" s="56">
        <v>47</v>
      </c>
      <c r="D14" s="56">
        <v>1</v>
      </c>
      <c r="E14" s="56">
        <v>0</v>
      </c>
      <c r="F14" s="56">
        <v>0</v>
      </c>
      <c r="G14" s="56">
        <v>0</v>
      </c>
      <c r="H14" s="56">
        <v>1</v>
      </c>
      <c r="I14" s="56">
        <v>0</v>
      </c>
      <c r="J14" s="56">
        <v>1</v>
      </c>
      <c r="K14" s="56">
        <v>0</v>
      </c>
      <c r="L14" s="105">
        <f>C14+D14+E14+F14+G14+H14+I14+J14+K14</f>
        <v>50</v>
      </c>
    </row>
    <row r="15" spans="2:12">
      <c r="B15" s="22" t="s">
        <v>25</v>
      </c>
      <c r="C15" s="56">
        <v>136</v>
      </c>
      <c r="D15" s="56">
        <v>3</v>
      </c>
      <c r="E15" s="56">
        <v>0</v>
      </c>
      <c r="F15" s="56">
        <v>0</v>
      </c>
      <c r="G15" s="56">
        <v>0</v>
      </c>
      <c r="H15" s="56">
        <v>2</v>
      </c>
      <c r="I15" s="56">
        <v>0</v>
      </c>
      <c r="J15" s="56">
        <v>4</v>
      </c>
      <c r="K15" s="56">
        <v>3</v>
      </c>
      <c r="L15" s="105">
        <f>C15+D15+E15+F15+G15+H15+I15+J15+K15</f>
        <v>148</v>
      </c>
    </row>
    <row r="16" spans="2:12">
      <c r="B16" s="22" t="s">
        <v>23</v>
      </c>
      <c r="C16" s="105">
        <f>SUM(C12:C15)</f>
        <v>437</v>
      </c>
      <c r="D16" s="105">
        <f t="shared" ref="D16:L16" si="0">SUM(D12:D15)</f>
        <v>8</v>
      </c>
      <c r="E16" s="105">
        <f t="shared" si="0"/>
        <v>2</v>
      </c>
      <c r="F16" s="105">
        <f t="shared" si="0"/>
        <v>0</v>
      </c>
      <c r="G16" s="105">
        <f t="shared" si="0"/>
        <v>0</v>
      </c>
      <c r="H16" s="105">
        <f t="shared" si="0"/>
        <v>4</v>
      </c>
      <c r="I16" s="105">
        <f t="shared" si="0"/>
        <v>0</v>
      </c>
      <c r="J16" s="105">
        <f t="shared" si="0"/>
        <v>32</v>
      </c>
      <c r="K16" s="105">
        <f t="shared" si="0"/>
        <v>7</v>
      </c>
      <c r="L16" s="105">
        <f t="shared" si="0"/>
        <v>490</v>
      </c>
    </row>
    <row r="17" spans="2:12">
      <c r="B17" s="117" t="s">
        <v>22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2:12">
      <c r="B18" s="22" t="s">
        <v>4</v>
      </c>
      <c r="C18" s="56">
        <v>3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102"/>
      <c r="K18" s="56">
        <v>0</v>
      </c>
      <c r="L18" s="105">
        <f t="shared" ref="L18:L24" si="1">C18+D18+E18+F18+G18+H18+I18+K18</f>
        <v>3</v>
      </c>
    </row>
    <row r="19" spans="2:12">
      <c r="B19" s="22" t="s">
        <v>5</v>
      </c>
      <c r="C19" s="56">
        <v>1093</v>
      </c>
      <c r="D19" s="56">
        <v>40</v>
      </c>
      <c r="E19" s="56">
        <v>2</v>
      </c>
      <c r="F19" s="56">
        <v>1</v>
      </c>
      <c r="G19" s="129">
        <v>8</v>
      </c>
      <c r="H19" s="56">
        <v>1</v>
      </c>
      <c r="I19" s="129">
        <v>0</v>
      </c>
      <c r="J19" s="102"/>
      <c r="K19" s="56">
        <v>19</v>
      </c>
      <c r="L19" s="105">
        <f t="shared" si="1"/>
        <v>1164</v>
      </c>
    </row>
    <row r="20" spans="2:12">
      <c r="B20" s="22" t="s">
        <v>6</v>
      </c>
      <c r="C20" s="56">
        <v>630</v>
      </c>
      <c r="D20" s="56">
        <v>23</v>
      </c>
      <c r="E20" s="129">
        <v>0</v>
      </c>
      <c r="F20" s="129">
        <v>0</v>
      </c>
      <c r="G20" s="129">
        <v>2</v>
      </c>
      <c r="H20" s="56">
        <v>0</v>
      </c>
      <c r="I20" s="129">
        <v>0</v>
      </c>
      <c r="J20" s="102"/>
      <c r="K20" s="56">
        <v>7</v>
      </c>
      <c r="L20" s="105">
        <f t="shared" si="1"/>
        <v>662</v>
      </c>
    </row>
    <row r="21" spans="2:12">
      <c r="B21" s="22" t="s">
        <v>7</v>
      </c>
      <c r="C21" s="56">
        <v>244</v>
      </c>
      <c r="D21" s="56">
        <v>15</v>
      </c>
      <c r="E21" s="56">
        <v>1</v>
      </c>
      <c r="F21" s="129">
        <v>0</v>
      </c>
      <c r="G21" s="129">
        <v>9</v>
      </c>
      <c r="H21" s="56">
        <v>2</v>
      </c>
      <c r="I21" s="129">
        <v>0</v>
      </c>
      <c r="J21" s="102"/>
      <c r="K21" s="56">
        <v>26</v>
      </c>
      <c r="L21" s="105">
        <f t="shared" si="1"/>
        <v>297</v>
      </c>
    </row>
    <row r="22" spans="2:12">
      <c r="B22" s="22" t="s">
        <v>8</v>
      </c>
      <c r="C22" s="56">
        <v>266</v>
      </c>
      <c r="D22" s="56">
        <v>17</v>
      </c>
      <c r="E22" s="56">
        <v>0</v>
      </c>
      <c r="F22" s="129">
        <v>0</v>
      </c>
      <c r="G22" s="129">
        <v>0</v>
      </c>
      <c r="H22" s="56">
        <v>1</v>
      </c>
      <c r="I22" s="129">
        <v>0</v>
      </c>
      <c r="J22" s="102"/>
      <c r="K22" s="56">
        <v>8</v>
      </c>
      <c r="L22" s="105">
        <f t="shared" si="1"/>
        <v>292</v>
      </c>
    </row>
    <row r="23" spans="2:12">
      <c r="B23" s="22" t="s">
        <v>9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02"/>
      <c r="K23" s="130">
        <v>0</v>
      </c>
      <c r="L23" s="105">
        <f t="shared" si="1"/>
        <v>0</v>
      </c>
    </row>
    <row r="24" spans="2:12">
      <c r="B24" s="23" t="s">
        <v>24</v>
      </c>
      <c r="C24" s="106">
        <f>SUM(C18:C23)</f>
        <v>2236</v>
      </c>
      <c r="D24" s="106">
        <f t="shared" ref="D24:I24" si="2">SUM(D18:D23)</f>
        <v>95</v>
      </c>
      <c r="E24" s="106">
        <f t="shared" si="2"/>
        <v>3</v>
      </c>
      <c r="F24" s="106">
        <f t="shared" si="2"/>
        <v>1</v>
      </c>
      <c r="G24" s="106">
        <f t="shared" si="2"/>
        <v>19</v>
      </c>
      <c r="H24" s="106">
        <f t="shared" si="2"/>
        <v>4</v>
      </c>
      <c r="I24" s="106">
        <f t="shared" si="2"/>
        <v>0</v>
      </c>
      <c r="J24" s="106"/>
      <c r="K24" s="106">
        <f>SUM(K18:K23)</f>
        <v>60</v>
      </c>
      <c r="L24" s="106">
        <f t="shared" si="1"/>
        <v>2418</v>
      </c>
    </row>
    <row r="25" spans="2:12">
      <c r="B25" s="24" t="s">
        <v>0</v>
      </c>
      <c r="C25" s="104">
        <f>C16+C24</f>
        <v>2673</v>
      </c>
      <c r="D25" s="104">
        <f t="shared" ref="D25:L25" si="3">D16+D24</f>
        <v>103</v>
      </c>
      <c r="E25" s="104">
        <f t="shared" si="3"/>
        <v>5</v>
      </c>
      <c r="F25" s="104">
        <f t="shared" si="3"/>
        <v>1</v>
      </c>
      <c r="G25" s="104">
        <f t="shared" si="3"/>
        <v>19</v>
      </c>
      <c r="H25" s="104">
        <f t="shared" si="3"/>
        <v>8</v>
      </c>
      <c r="I25" s="104">
        <f t="shared" si="3"/>
        <v>0</v>
      </c>
      <c r="J25" s="104">
        <f t="shared" si="3"/>
        <v>32</v>
      </c>
      <c r="K25" s="104">
        <f t="shared" si="3"/>
        <v>67</v>
      </c>
      <c r="L25" s="104">
        <f t="shared" si="3"/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" name="dados dos TRTs_1"/>
    <protectedRange sqref="C18:I23 K18:K23" name="dados dos TRTs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33" sqref="G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42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99" t="s">
        <v>1</v>
      </c>
      <c r="C12" s="107">
        <v>3</v>
      </c>
      <c r="D12" s="100"/>
      <c r="E12" s="100"/>
      <c r="F12" s="100"/>
      <c r="G12" s="100"/>
      <c r="H12" s="100"/>
      <c r="I12" s="100"/>
      <c r="J12" s="100"/>
      <c r="K12" s="100">
        <v>0</v>
      </c>
      <c r="L12" s="105">
        <v>3</v>
      </c>
    </row>
    <row r="13" spans="2:12">
      <c r="B13" s="99" t="s">
        <v>2</v>
      </c>
      <c r="C13" s="107">
        <v>510</v>
      </c>
      <c r="D13" s="107">
        <v>12</v>
      </c>
      <c r="E13" s="100"/>
      <c r="F13" s="100"/>
      <c r="G13" s="100"/>
      <c r="H13" s="100"/>
      <c r="I13" s="100"/>
      <c r="J13" s="100">
        <v>10</v>
      </c>
      <c r="K13" s="100">
        <v>18</v>
      </c>
      <c r="L13" s="105">
        <v>550</v>
      </c>
    </row>
    <row r="14" spans="2:12">
      <c r="B14" s="99" t="s">
        <v>3</v>
      </c>
      <c r="C14" s="107">
        <v>145</v>
      </c>
      <c r="D14" s="107">
        <v>4</v>
      </c>
      <c r="E14" s="100"/>
      <c r="F14" s="100"/>
      <c r="G14" s="100"/>
      <c r="H14" s="100"/>
      <c r="I14" s="100"/>
      <c r="J14" s="100"/>
      <c r="K14" s="100">
        <v>0</v>
      </c>
      <c r="L14" s="105">
        <v>149</v>
      </c>
    </row>
    <row r="15" spans="2:12">
      <c r="B15" s="99" t="s">
        <v>25</v>
      </c>
      <c r="C15" s="100">
        <v>4</v>
      </c>
      <c r="D15" s="100"/>
      <c r="E15" s="100"/>
      <c r="F15" s="100"/>
      <c r="G15" s="100"/>
      <c r="H15" s="100"/>
      <c r="I15" s="100"/>
      <c r="J15" s="100"/>
      <c r="K15" s="100">
        <v>0</v>
      </c>
      <c r="L15" s="105">
        <v>4</v>
      </c>
    </row>
    <row r="16" spans="2:12">
      <c r="B16" s="99" t="s">
        <v>23</v>
      </c>
      <c r="C16" s="105">
        <v>662</v>
      </c>
      <c r="D16" s="105">
        <v>16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10</v>
      </c>
      <c r="K16" s="105">
        <v>18</v>
      </c>
      <c r="L16" s="105">
        <v>706</v>
      </c>
    </row>
    <row r="17" spans="2:12">
      <c r="B17" s="182" t="s">
        <v>22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2:12">
      <c r="B18" s="99" t="s">
        <v>4</v>
      </c>
      <c r="C18" s="100"/>
      <c r="D18" s="100"/>
      <c r="E18" s="100"/>
      <c r="F18" s="100"/>
      <c r="G18" s="100"/>
      <c r="H18" s="100"/>
      <c r="I18" s="100"/>
      <c r="J18" s="102"/>
      <c r="K18" s="100"/>
      <c r="L18" s="105">
        <f t="shared" ref="L18:L24" si="0">C18+D18+E18+F18+G18+H18+I18+K18</f>
        <v>0</v>
      </c>
    </row>
    <row r="19" spans="2:12">
      <c r="B19" s="99" t="s">
        <v>5</v>
      </c>
      <c r="C19" s="100">
        <v>870</v>
      </c>
      <c r="D19" s="100">
        <v>19</v>
      </c>
      <c r="E19" s="100"/>
      <c r="F19" s="100"/>
      <c r="G19" s="100"/>
      <c r="H19" s="100"/>
      <c r="I19" s="100"/>
      <c r="J19" s="102"/>
      <c r="K19" s="100">
        <v>25</v>
      </c>
      <c r="L19" s="105">
        <f t="shared" si="0"/>
        <v>914</v>
      </c>
    </row>
    <row r="20" spans="2:12">
      <c r="B20" s="99" t="s">
        <v>6</v>
      </c>
      <c r="C20" s="100">
        <v>228</v>
      </c>
      <c r="D20" s="100">
        <v>10</v>
      </c>
      <c r="E20" s="100"/>
      <c r="F20" s="100"/>
      <c r="G20" s="100"/>
      <c r="H20" s="100"/>
      <c r="I20" s="100"/>
      <c r="J20" s="102"/>
      <c r="K20" s="100">
        <v>19</v>
      </c>
      <c r="L20" s="105">
        <f t="shared" si="0"/>
        <v>257</v>
      </c>
    </row>
    <row r="21" spans="2:12">
      <c r="B21" s="99" t="s">
        <v>7</v>
      </c>
      <c r="C21" s="100">
        <v>468</v>
      </c>
      <c r="D21" s="100">
        <v>13</v>
      </c>
      <c r="E21" s="100"/>
      <c r="F21" s="100"/>
      <c r="G21" s="100">
        <v>3</v>
      </c>
      <c r="H21" s="100"/>
      <c r="I21" s="100"/>
      <c r="J21" s="102"/>
      <c r="K21" s="100">
        <v>19</v>
      </c>
      <c r="L21" s="105">
        <f t="shared" si="0"/>
        <v>503</v>
      </c>
    </row>
    <row r="22" spans="2:12">
      <c r="B22" s="99" t="s">
        <v>8</v>
      </c>
      <c r="C22" s="100">
        <v>713</v>
      </c>
      <c r="D22" s="100">
        <v>21</v>
      </c>
      <c r="E22" s="100"/>
      <c r="F22" s="100"/>
      <c r="G22" s="100"/>
      <c r="H22" s="100"/>
      <c r="I22" s="100"/>
      <c r="J22" s="102"/>
      <c r="K22" s="100">
        <v>73</v>
      </c>
      <c r="L22" s="105">
        <f t="shared" si="0"/>
        <v>807</v>
      </c>
    </row>
    <row r="23" spans="2:12">
      <c r="B23" s="99" t="s">
        <v>9</v>
      </c>
      <c r="C23" s="100">
        <v>108</v>
      </c>
      <c r="D23" s="100">
        <v>8</v>
      </c>
      <c r="E23" s="100"/>
      <c r="F23" s="100"/>
      <c r="G23" s="100"/>
      <c r="H23" s="100"/>
      <c r="I23" s="100"/>
      <c r="J23" s="102"/>
      <c r="K23" s="100">
        <v>33</v>
      </c>
      <c r="L23" s="105">
        <f t="shared" si="0"/>
        <v>149</v>
      </c>
    </row>
    <row r="24" spans="2:12">
      <c r="B24" s="101" t="s">
        <v>24</v>
      </c>
      <c r="C24" s="106">
        <f>SUM(C18:C23)</f>
        <v>2387</v>
      </c>
      <c r="D24" s="106">
        <f t="shared" ref="D24:I24" si="1">SUM(D18:D23)</f>
        <v>71</v>
      </c>
      <c r="E24" s="106">
        <f t="shared" si="1"/>
        <v>0</v>
      </c>
      <c r="F24" s="106">
        <f t="shared" si="1"/>
        <v>0</v>
      </c>
      <c r="G24" s="106">
        <f t="shared" si="1"/>
        <v>3</v>
      </c>
      <c r="H24" s="106">
        <f t="shared" si="1"/>
        <v>0</v>
      </c>
      <c r="I24" s="106">
        <f t="shared" si="1"/>
        <v>0</v>
      </c>
      <c r="J24" s="106"/>
      <c r="K24" s="106">
        <f>SUM(K18:K23)</f>
        <v>169</v>
      </c>
      <c r="L24" s="106">
        <f t="shared" si="0"/>
        <v>2630</v>
      </c>
    </row>
    <row r="25" spans="2:12">
      <c r="B25" s="103" t="s">
        <v>0</v>
      </c>
      <c r="C25" s="104">
        <f>C16+C24</f>
        <v>3049</v>
      </c>
      <c r="D25" s="104">
        <f t="shared" ref="D25:L25" si="2">D16+D24</f>
        <v>87</v>
      </c>
      <c r="E25" s="104">
        <f t="shared" si="2"/>
        <v>0</v>
      </c>
      <c r="F25" s="104">
        <f t="shared" si="2"/>
        <v>0</v>
      </c>
      <c r="G25" s="104">
        <f t="shared" si="2"/>
        <v>3</v>
      </c>
      <c r="H25" s="104">
        <f t="shared" si="2"/>
        <v>0</v>
      </c>
      <c r="I25" s="104">
        <f t="shared" si="2"/>
        <v>0</v>
      </c>
      <c r="J25" s="104">
        <f t="shared" si="2"/>
        <v>10</v>
      </c>
      <c r="K25" s="104">
        <f t="shared" si="2"/>
        <v>187</v>
      </c>
      <c r="L25" s="104">
        <f t="shared" si="2"/>
        <v>3336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8:L23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32" sqref="G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44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45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85" t="s">
        <v>1</v>
      </c>
      <c r="C12" s="86">
        <v>3</v>
      </c>
      <c r="D12" s="87"/>
      <c r="E12" s="87"/>
      <c r="F12" s="87"/>
      <c r="G12" s="87"/>
      <c r="H12" s="87"/>
      <c r="I12" s="87"/>
      <c r="J12" s="87"/>
      <c r="K12" s="131">
        <v>0</v>
      </c>
      <c r="L12" s="88">
        <v>3</v>
      </c>
    </row>
    <row r="13" spans="2:12">
      <c r="B13" s="85" t="s">
        <v>2</v>
      </c>
      <c r="C13" s="87">
        <v>286</v>
      </c>
      <c r="D13" s="87">
        <v>2</v>
      </c>
      <c r="E13" s="87"/>
      <c r="F13" s="87"/>
      <c r="G13" s="87">
        <v>1</v>
      </c>
      <c r="H13" s="87"/>
      <c r="I13" s="87"/>
      <c r="J13" s="87">
        <v>24</v>
      </c>
      <c r="K13" s="131">
        <v>1</v>
      </c>
      <c r="L13" s="88">
        <v>314</v>
      </c>
    </row>
    <row r="14" spans="2:12">
      <c r="B14" s="85" t="s">
        <v>3</v>
      </c>
      <c r="C14" s="87">
        <v>2</v>
      </c>
      <c r="D14" s="87"/>
      <c r="E14" s="87"/>
      <c r="F14" s="87"/>
      <c r="G14" s="87"/>
      <c r="H14" s="87"/>
      <c r="I14" s="87"/>
      <c r="J14" s="87">
        <v>1</v>
      </c>
      <c r="K14" s="131">
        <v>1</v>
      </c>
      <c r="L14" s="88">
        <v>4</v>
      </c>
    </row>
    <row r="15" spans="2:12">
      <c r="B15" s="85" t="s">
        <v>25</v>
      </c>
      <c r="C15" s="87"/>
      <c r="D15" s="87"/>
      <c r="E15" s="87"/>
      <c r="F15" s="87"/>
      <c r="G15" s="87"/>
      <c r="H15" s="87"/>
      <c r="I15" s="87"/>
      <c r="J15" s="87"/>
      <c r="K15" s="131">
        <v>0</v>
      </c>
      <c r="L15" s="88">
        <v>0</v>
      </c>
    </row>
    <row r="16" spans="2:12">
      <c r="B16" s="85" t="s">
        <v>23</v>
      </c>
      <c r="C16" s="90">
        <v>291</v>
      </c>
      <c r="D16" s="90">
        <v>2</v>
      </c>
      <c r="E16" s="90">
        <v>0</v>
      </c>
      <c r="F16" s="90">
        <v>0</v>
      </c>
      <c r="G16" s="90">
        <v>1</v>
      </c>
      <c r="H16" s="90">
        <v>0</v>
      </c>
      <c r="I16" s="90">
        <v>0</v>
      </c>
      <c r="J16" s="90">
        <v>25</v>
      </c>
      <c r="K16" s="90">
        <v>2</v>
      </c>
      <c r="L16" s="90">
        <v>321</v>
      </c>
    </row>
    <row r="17" spans="2:12">
      <c r="B17" s="183" t="s">
        <v>34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85" t="s">
        <v>4</v>
      </c>
      <c r="C18" s="87">
        <v>297</v>
      </c>
      <c r="D18" s="87">
        <v>17</v>
      </c>
      <c r="E18" s="87">
        <v>1</v>
      </c>
      <c r="F18" s="87"/>
      <c r="G18" s="87">
        <v>3</v>
      </c>
      <c r="H18" s="87">
        <v>1</v>
      </c>
      <c r="I18" s="87"/>
      <c r="J18" s="88"/>
      <c r="K18" s="131">
        <v>4</v>
      </c>
      <c r="L18" s="88">
        <v>323</v>
      </c>
    </row>
    <row r="19" spans="2:12">
      <c r="B19" s="85" t="s">
        <v>5</v>
      </c>
      <c r="C19" s="87">
        <v>884</v>
      </c>
      <c r="D19" s="87">
        <v>49</v>
      </c>
      <c r="E19" s="87">
        <v>1</v>
      </c>
      <c r="F19" s="87"/>
      <c r="G19" s="87">
        <v>16</v>
      </c>
      <c r="H19" s="87">
        <v>1</v>
      </c>
      <c r="I19" s="87"/>
      <c r="J19" s="88"/>
      <c r="K19" s="131">
        <v>20</v>
      </c>
      <c r="L19" s="88">
        <v>971</v>
      </c>
    </row>
    <row r="20" spans="2:12">
      <c r="B20" s="85" t="s">
        <v>6</v>
      </c>
      <c r="C20" s="87">
        <v>383</v>
      </c>
      <c r="D20" s="87">
        <v>15</v>
      </c>
      <c r="E20" s="87">
        <v>1</v>
      </c>
      <c r="F20" s="87"/>
      <c r="G20" s="87">
        <v>52</v>
      </c>
      <c r="H20" s="87"/>
      <c r="I20" s="87"/>
      <c r="J20" s="88"/>
      <c r="K20" s="131">
        <v>9</v>
      </c>
      <c r="L20" s="88">
        <v>460</v>
      </c>
    </row>
    <row r="21" spans="2:12">
      <c r="B21" s="85" t="s">
        <v>35</v>
      </c>
      <c r="C21" s="87">
        <v>395</v>
      </c>
      <c r="D21" s="87">
        <v>19</v>
      </c>
      <c r="E21" s="87">
        <v>2</v>
      </c>
      <c r="F21" s="87"/>
      <c r="G21" s="87">
        <v>17</v>
      </c>
      <c r="H21" s="87"/>
      <c r="I21" s="87"/>
      <c r="J21" s="88"/>
      <c r="K21" s="131">
        <v>18</v>
      </c>
      <c r="L21" s="88">
        <v>451</v>
      </c>
    </row>
    <row r="22" spans="2:12">
      <c r="B22" s="85" t="s">
        <v>8</v>
      </c>
      <c r="C22" s="87">
        <v>212</v>
      </c>
      <c r="D22" s="87">
        <v>15</v>
      </c>
      <c r="E22" s="87"/>
      <c r="F22" s="87"/>
      <c r="G22" s="87">
        <v>26</v>
      </c>
      <c r="H22" s="87"/>
      <c r="I22" s="87"/>
      <c r="J22" s="88"/>
      <c r="K22" s="131">
        <v>15</v>
      </c>
      <c r="L22" s="88">
        <v>268</v>
      </c>
    </row>
    <row r="23" spans="2:12">
      <c r="B23" s="85" t="s">
        <v>9</v>
      </c>
      <c r="C23" s="87">
        <v>231</v>
      </c>
      <c r="D23" s="87">
        <v>12</v>
      </c>
      <c r="E23" s="87">
        <v>2</v>
      </c>
      <c r="F23" s="87"/>
      <c r="G23" s="87">
        <v>18</v>
      </c>
      <c r="H23" s="87"/>
      <c r="I23" s="87"/>
      <c r="J23" s="88"/>
      <c r="K23" s="131">
        <v>29</v>
      </c>
      <c r="L23" s="88">
        <v>292</v>
      </c>
    </row>
    <row r="24" spans="2:12">
      <c r="B24" s="89" t="s">
        <v>24</v>
      </c>
      <c r="C24" s="90">
        <v>2402</v>
      </c>
      <c r="D24" s="90">
        <v>127</v>
      </c>
      <c r="E24" s="90">
        <v>7</v>
      </c>
      <c r="F24" s="90">
        <v>0</v>
      </c>
      <c r="G24" s="90">
        <v>132</v>
      </c>
      <c r="H24" s="90">
        <v>2</v>
      </c>
      <c r="I24" s="90">
        <v>0</v>
      </c>
      <c r="J24" s="90"/>
      <c r="K24" s="90">
        <v>95</v>
      </c>
      <c r="L24" s="90">
        <v>2765</v>
      </c>
    </row>
    <row r="25" spans="2:12">
      <c r="B25" s="91" t="s">
        <v>0</v>
      </c>
      <c r="C25" s="92">
        <v>2693</v>
      </c>
      <c r="D25" s="92">
        <v>129</v>
      </c>
      <c r="E25" s="92">
        <v>7</v>
      </c>
      <c r="F25" s="92">
        <v>0</v>
      </c>
      <c r="G25" s="92">
        <v>133</v>
      </c>
      <c r="H25" s="92">
        <v>2</v>
      </c>
      <c r="I25" s="92">
        <v>0</v>
      </c>
      <c r="J25" s="92">
        <v>25</v>
      </c>
      <c r="K25" s="92">
        <v>97</v>
      </c>
      <c r="L25" s="92">
        <v>3086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31" sqref="F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46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43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34">
        <v>3</v>
      </c>
      <c r="D12" s="134">
        <v>0</v>
      </c>
      <c r="E12" s="132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3">
        <v>3</v>
      </c>
    </row>
    <row r="13" spans="2:12">
      <c r="B13" s="22" t="s">
        <v>2</v>
      </c>
      <c r="C13" s="134">
        <v>208</v>
      </c>
      <c r="D13" s="134">
        <v>1</v>
      </c>
      <c r="E13" s="132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3</v>
      </c>
      <c r="K13" s="134">
        <v>0</v>
      </c>
      <c r="L13" s="133">
        <v>212</v>
      </c>
    </row>
    <row r="14" spans="2:12">
      <c r="B14" s="22" t="s">
        <v>3</v>
      </c>
      <c r="C14" s="134">
        <v>78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3</v>
      </c>
      <c r="K14" s="134">
        <v>0</v>
      </c>
      <c r="L14" s="133">
        <v>81</v>
      </c>
    </row>
    <row r="15" spans="2:12">
      <c r="B15" s="22" t="s">
        <v>25</v>
      </c>
      <c r="C15" s="134">
        <v>23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3">
        <v>23</v>
      </c>
    </row>
    <row r="16" spans="2:12">
      <c r="B16" s="22" t="s">
        <v>23</v>
      </c>
      <c r="C16" s="133">
        <v>312</v>
      </c>
      <c r="D16" s="133">
        <v>1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6</v>
      </c>
      <c r="K16" s="133">
        <v>0</v>
      </c>
      <c r="L16" s="133">
        <v>319</v>
      </c>
    </row>
    <row r="17" spans="2:12">
      <c r="B17" s="184" t="s">
        <v>22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2:12">
      <c r="B18" s="22" t="s">
        <v>4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0"/>
      <c r="K18" s="144">
        <v>0</v>
      </c>
      <c r="L18" s="142">
        <v>0</v>
      </c>
    </row>
    <row r="19" spans="2:12">
      <c r="B19" s="22" t="s">
        <v>5</v>
      </c>
      <c r="C19" s="144">
        <v>649</v>
      </c>
      <c r="D19" s="144">
        <v>14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0"/>
      <c r="K19" s="144">
        <v>3</v>
      </c>
      <c r="L19" s="142">
        <v>666</v>
      </c>
    </row>
    <row r="20" spans="2:12">
      <c r="B20" s="22" t="s">
        <v>6</v>
      </c>
      <c r="C20" s="144">
        <v>437</v>
      </c>
      <c r="D20" s="144">
        <v>5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  <c r="J20" s="140"/>
      <c r="K20" s="144">
        <v>3</v>
      </c>
      <c r="L20" s="142">
        <v>445</v>
      </c>
    </row>
    <row r="21" spans="2:12">
      <c r="B21" s="22" t="s">
        <v>7</v>
      </c>
      <c r="C21" s="144">
        <v>183</v>
      </c>
      <c r="D21" s="144">
        <v>10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0"/>
      <c r="K21" s="144">
        <v>4</v>
      </c>
      <c r="L21" s="142">
        <v>197</v>
      </c>
    </row>
    <row r="22" spans="2:12">
      <c r="B22" s="22" t="s">
        <v>8</v>
      </c>
      <c r="C22" s="144">
        <v>311</v>
      </c>
      <c r="D22" s="144">
        <v>4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0"/>
      <c r="K22" s="144">
        <v>3</v>
      </c>
      <c r="L22" s="142">
        <v>318</v>
      </c>
    </row>
    <row r="23" spans="2:12">
      <c r="B23" s="22" t="s">
        <v>9</v>
      </c>
      <c r="C23" s="144">
        <v>42</v>
      </c>
      <c r="D23" s="144">
        <v>1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0"/>
      <c r="K23" s="144">
        <v>0</v>
      </c>
      <c r="L23" s="142">
        <v>43</v>
      </c>
    </row>
    <row r="24" spans="2:12">
      <c r="B24" s="23" t="s">
        <v>24</v>
      </c>
      <c r="C24" s="143">
        <v>1622</v>
      </c>
      <c r="D24" s="143">
        <v>34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/>
      <c r="K24" s="143">
        <v>13</v>
      </c>
      <c r="L24" s="143">
        <v>1669</v>
      </c>
    </row>
    <row r="25" spans="2:12">
      <c r="B25" s="24" t="s">
        <v>0</v>
      </c>
      <c r="C25" s="141">
        <v>1934</v>
      </c>
      <c r="D25" s="141">
        <v>35</v>
      </c>
      <c r="E25" s="141">
        <v>0</v>
      </c>
      <c r="F25" s="141">
        <v>0</v>
      </c>
      <c r="G25" s="141">
        <v>0</v>
      </c>
      <c r="H25" s="141">
        <v>0</v>
      </c>
      <c r="I25" s="141">
        <v>0</v>
      </c>
      <c r="J25" s="141">
        <v>6</v>
      </c>
      <c r="K25" s="141">
        <v>13</v>
      </c>
      <c r="L25" s="141">
        <v>1988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31" sqref="L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85" t="s">
        <v>47</v>
      </c>
      <c r="D2" s="185"/>
      <c r="E2" s="185"/>
      <c r="F2" s="185"/>
      <c r="G2" s="185"/>
      <c r="H2" s="8"/>
      <c r="I2" s="8"/>
      <c r="J2" s="8"/>
      <c r="K2" s="8"/>
      <c r="L2" s="8"/>
    </row>
    <row r="3" spans="2:12">
      <c r="B3" s="7" t="s">
        <v>28</v>
      </c>
      <c r="C3" s="185"/>
      <c r="D3" s="185"/>
      <c r="E3" s="185"/>
      <c r="F3" s="185"/>
      <c r="G3" s="185"/>
      <c r="H3" s="8"/>
      <c r="I3" s="8"/>
      <c r="J3" s="8"/>
      <c r="K3" s="8"/>
      <c r="L3" s="8"/>
    </row>
    <row r="4" spans="2:12">
      <c r="B4" s="8" t="s">
        <v>30</v>
      </c>
      <c r="C4" s="8"/>
      <c r="D4" s="43">
        <v>43464</v>
      </c>
      <c r="E4" s="8"/>
      <c r="F4" s="8"/>
      <c r="G4" s="8"/>
      <c r="H4" s="8"/>
      <c r="I4" s="8"/>
      <c r="J4" s="8"/>
      <c r="K4" s="8"/>
      <c r="L4" s="8"/>
    </row>
    <row r="5" spans="2:12">
      <c r="B5" s="188" t="s">
        <v>33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89" t="s">
        <v>32</v>
      </c>
      <c r="C8" s="189" t="s">
        <v>11</v>
      </c>
      <c r="D8" s="189"/>
      <c r="E8" s="189"/>
      <c r="F8" s="189"/>
      <c r="G8" s="189"/>
      <c r="H8" s="189"/>
      <c r="I8" s="189"/>
      <c r="J8" s="189" t="s">
        <v>12</v>
      </c>
      <c r="K8" s="189" t="s">
        <v>13</v>
      </c>
      <c r="L8" s="189" t="s">
        <v>0</v>
      </c>
    </row>
    <row r="9" spans="2:12" ht="12.75" customHeight="1">
      <c r="B9" s="189"/>
      <c r="C9" s="189" t="s">
        <v>14</v>
      </c>
      <c r="D9" s="189"/>
      <c r="E9" s="189"/>
      <c r="F9" s="189"/>
      <c r="G9" s="189" t="s">
        <v>15</v>
      </c>
      <c r="H9" s="189"/>
      <c r="I9" s="189"/>
      <c r="J9" s="189"/>
      <c r="K9" s="189"/>
      <c r="L9" s="189"/>
    </row>
    <row r="10" spans="2:12" ht="36">
      <c r="B10" s="189"/>
      <c r="C10" s="26" t="s">
        <v>16</v>
      </c>
      <c r="D10" s="26" t="s">
        <v>17</v>
      </c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189"/>
      <c r="K10" s="189"/>
      <c r="L10" s="189"/>
    </row>
    <row r="11" spans="2:12" ht="12.75" customHeight="1">
      <c r="B11" s="186" t="s">
        <v>21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2:12">
      <c r="B12" s="78" t="s">
        <v>1</v>
      </c>
      <c r="C12" s="139">
        <v>2</v>
      </c>
      <c r="D12" s="139">
        <v>1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8">
        <f>C12+D12+E12+F12+G12+H12+I12+J12+K12</f>
        <v>3</v>
      </c>
    </row>
    <row r="13" spans="2:12">
      <c r="B13" s="78" t="s">
        <v>2</v>
      </c>
      <c r="C13" s="139">
        <v>124</v>
      </c>
      <c r="D13" s="139">
        <v>4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9</v>
      </c>
      <c r="K13" s="139">
        <v>0</v>
      </c>
      <c r="L13" s="138">
        <f>C13+D13+E13+F13+G13+H13+I13+J13+K13</f>
        <v>137</v>
      </c>
    </row>
    <row r="14" spans="2:12">
      <c r="B14" s="78" t="s">
        <v>3</v>
      </c>
      <c r="C14" s="139">
        <v>19</v>
      </c>
      <c r="D14" s="139">
        <v>1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8">
        <f>C14+D14+E14+F14+G14+H14+I14+J14+K14</f>
        <v>20</v>
      </c>
    </row>
    <row r="15" spans="2:12">
      <c r="B15" s="78" t="s">
        <v>25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8">
        <f>C15+D15+E15+F15+G15+H15+I15+J15+K15</f>
        <v>0</v>
      </c>
    </row>
    <row r="16" spans="2:12">
      <c r="B16" s="78" t="s">
        <v>23</v>
      </c>
      <c r="C16" s="138">
        <f t="shared" ref="C16:L16" si="0">SUM(C12:C15)</f>
        <v>145</v>
      </c>
      <c r="D16" s="138">
        <f t="shared" si="0"/>
        <v>6</v>
      </c>
      <c r="E16" s="138">
        <f t="shared" si="0"/>
        <v>0</v>
      </c>
      <c r="F16" s="138">
        <f t="shared" si="0"/>
        <v>0</v>
      </c>
      <c r="G16" s="138">
        <f t="shared" si="0"/>
        <v>0</v>
      </c>
      <c r="H16" s="138">
        <f t="shared" si="0"/>
        <v>0</v>
      </c>
      <c r="I16" s="138">
        <f t="shared" si="0"/>
        <v>0</v>
      </c>
      <c r="J16" s="138">
        <f t="shared" si="0"/>
        <v>9</v>
      </c>
      <c r="K16" s="138">
        <f t="shared" si="0"/>
        <v>0</v>
      </c>
      <c r="L16" s="138">
        <f t="shared" si="0"/>
        <v>160</v>
      </c>
    </row>
    <row r="17" spans="2:12">
      <c r="B17" s="187" t="s">
        <v>34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>
      <c r="B18" s="78" t="s">
        <v>4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7"/>
      <c r="K18" s="139">
        <v>0</v>
      </c>
      <c r="L18" s="138">
        <f t="shared" ref="L18:L24" si="1">C18+D18+E18+F18+G18+H18+I18+K18</f>
        <v>0</v>
      </c>
    </row>
    <row r="19" spans="2:12">
      <c r="B19" s="78" t="s">
        <v>5</v>
      </c>
      <c r="C19" s="139">
        <v>455</v>
      </c>
      <c r="D19" s="139">
        <v>28</v>
      </c>
      <c r="E19" s="139">
        <v>1</v>
      </c>
      <c r="F19" s="139">
        <v>0</v>
      </c>
      <c r="G19" s="139">
        <v>0</v>
      </c>
      <c r="H19" s="139">
        <v>13</v>
      </c>
      <c r="I19" s="139">
        <v>0</v>
      </c>
      <c r="J19" s="137"/>
      <c r="K19" s="139">
        <v>0</v>
      </c>
      <c r="L19" s="138">
        <f t="shared" si="1"/>
        <v>497</v>
      </c>
    </row>
    <row r="20" spans="2:12">
      <c r="B20" s="78" t="s">
        <v>6</v>
      </c>
      <c r="C20" s="139">
        <v>455</v>
      </c>
      <c r="D20" s="139">
        <v>23</v>
      </c>
      <c r="E20" s="139">
        <v>2</v>
      </c>
      <c r="F20" s="139">
        <v>0</v>
      </c>
      <c r="G20" s="139">
        <v>0</v>
      </c>
      <c r="H20" s="139">
        <v>37</v>
      </c>
      <c r="I20" s="139">
        <v>0</v>
      </c>
      <c r="J20" s="137"/>
      <c r="K20" s="139">
        <v>1</v>
      </c>
      <c r="L20" s="138">
        <f t="shared" si="1"/>
        <v>518</v>
      </c>
    </row>
    <row r="21" spans="2:12">
      <c r="B21" s="78" t="s">
        <v>35</v>
      </c>
      <c r="C21" s="139">
        <v>190</v>
      </c>
      <c r="D21" s="139">
        <v>6</v>
      </c>
      <c r="E21" s="139">
        <v>0</v>
      </c>
      <c r="F21" s="139">
        <v>0</v>
      </c>
      <c r="G21" s="139">
        <v>0</v>
      </c>
      <c r="H21" s="139">
        <v>10</v>
      </c>
      <c r="I21" s="139">
        <v>0</v>
      </c>
      <c r="J21" s="137"/>
      <c r="K21" s="139">
        <v>0</v>
      </c>
      <c r="L21" s="138">
        <f t="shared" si="1"/>
        <v>206</v>
      </c>
    </row>
    <row r="22" spans="2:12">
      <c r="B22" s="78" t="s">
        <v>8</v>
      </c>
      <c r="C22" s="139">
        <v>265</v>
      </c>
      <c r="D22" s="139">
        <v>18</v>
      </c>
      <c r="E22" s="139">
        <v>2</v>
      </c>
      <c r="F22" s="139">
        <v>0</v>
      </c>
      <c r="G22" s="139">
        <v>0</v>
      </c>
      <c r="H22" s="139">
        <v>61</v>
      </c>
      <c r="I22" s="139">
        <v>0</v>
      </c>
      <c r="J22" s="137"/>
      <c r="K22" s="139">
        <v>2</v>
      </c>
      <c r="L22" s="138">
        <f t="shared" si="1"/>
        <v>348</v>
      </c>
    </row>
    <row r="23" spans="2:12">
      <c r="B23" s="78" t="s">
        <v>9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7"/>
      <c r="K23" s="139">
        <v>0</v>
      </c>
      <c r="L23" s="138">
        <f t="shared" si="1"/>
        <v>0</v>
      </c>
    </row>
    <row r="24" spans="2:12">
      <c r="B24" s="81" t="s">
        <v>24</v>
      </c>
      <c r="C24" s="136">
        <f t="shared" ref="C24:I24" si="2">SUM(C18:C23)</f>
        <v>1365</v>
      </c>
      <c r="D24" s="136">
        <f t="shared" si="2"/>
        <v>75</v>
      </c>
      <c r="E24" s="136">
        <f t="shared" si="2"/>
        <v>5</v>
      </c>
      <c r="F24" s="136">
        <f t="shared" si="2"/>
        <v>0</v>
      </c>
      <c r="G24" s="136">
        <f t="shared" si="2"/>
        <v>0</v>
      </c>
      <c r="H24" s="136">
        <f t="shared" si="2"/>
        <v>121</v>
      </c>
      <c r="I24" s="136">
        <f t="shared" si="2"/>
        <v>0</v>
      </c>
      <c r="J24" s="136"/>
      <c r="K24" s="136">
        <f>SUM(K18:K23)</f>
        <v>3</v>
      </c>
      <c r="L24" s="136">
        <f t="shared" si="1"/>
        <v>1569</v>
      </c>
    </row>
    <row r="25" spans="2:12">
      <c r="B25" s="119" t="s">
        <v>0</v>
      </c>
      <c r="C25" s="135">
        <f t="shared" ref="C25:L25" si="3">C16+C24</f>
        <v>1510</v>
      </c>
      <c r="D25" s="135">
        <f t="shared" si="3"/>
        <v>81</v>
      </c>
      <c r="E25" s="135">
        <f t="shared" si="3"/>
        <v>5</v>
      </c>
      <c r="F25" s="135">
        <f t="shared" si="3"/>
        <v>0</v>
      </c>
      <c r="G25" s="135">
        <f t="shared" si="3"/>
        <v>0</v>
      </c>
      <c r="H25" s="135">
        <f t="shared" si="3"/>
        <v>121</v>
      </c>
      <c r="I25" s="135">
        <f t="shared" si="3"/>
        <v>0</v>
      </c>
      <c r="J25" s="135">
        <f t="shared" si="3"/>
        <v>9</v>
      </c>
      <c r="K25" s="135">
        <f t="shared" si="3"/>
        <v>3</v>
      </c>
      <c r="L25" s="135">
        <f t="shared" si="3"/>
        <v>1729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29" sqref="Q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48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49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132">
        <v>2</v>
      </c>
      <c r="D12" s="132"/>
      <c r="E12" s="132"/>
      <c r="F12" s="132"/>
      <c r="G12" s="132"/>
      <c r="H12" s="132"/>
      <c r="I12" s="132"/>
      <c r="J12" s="132"/>
      <c r="K12" s="132"/>
      <c r="L12" s="67">
        <f>C12+D12+E12+F12+G12+H12+I12+J12+K12</f>
        <v>2</v>
      </c>
    </row>
    <row r="13" spans="2:12">
      <c r="B13" s="22" t="s">
        <v>2</v>
      </c>
      <c r="C13" s="132">
        <v>121</v>
      </c>
      <c r="D13" s="132">
        <v>1</v>
      </c>
      <c r="E13" s="132"/>
      <c r="F13" s="132"/>
      <c r="G13" s="132">
        <v>1</v>
      </c>
      <c r="H13" s="132"/>
      <c r="I13" s="132"/>
      <c r="J13" s="132">
        <v>3</v>
      </c>
      <c r="K13" s="132"/>
      <c r="L13" s="67">
        <f>C13+D13+E13+F13+G13+H13+I13+J13+K13</f>
        <v>126</v>
      </c>
    </row>
    <row r="14" spans="2:12">
      <c r="B14" s="22" t="s">
        <v>3</v>
      </c>
      <c r="C14" s="132">
        <v>10</v>
      </c>
      <c r="D14" s="132"/>
      <c r="E14" s="132"/>
      <c r="F14" s="132"/>
      <c r="G14" s="132"/>
      <c r="H14" s="132"/>
      <c r="I14" s="132"/>
      <c r="J14" s="132">
        <v>1</v>
      </c>
      <c r="K14" s="132"/>
      <c r="L14" s="67">
        <f>C14+D14+E14+F14+G14+H14+I14+J14+K14</f>
        <v>11</v>
      </c>
    </row>
    <row r="15" spans="2:12">
      <c r="B15" s="22" t="s">
        <v>25</v>
      </c>
      <c r="C15" s="132">
        <v>21</v>
      </c>
      <c r="D15" s="132"/>
      <c r="E15" s="132">
        <v>1</v>
      </c>
      <c r="F15" s="132"/>
      <c r="G15" s="132"/>
      <c r="H15" s="132">
        <v>1</v>
      </c>
      <c r="I15" s="132"/>
      <c r="J15" s="132">
        <v>1</v>
      </c>
      <c r="K15" s="132"/>
      <c r="L15" s="67">
        <f>C15+D15+E15+F15+G15+H15+I15+J15+K15</f>
        <v>24</v>
      </c>
    </row>
    <row r="16" spans="2:12">
      <c r="B16" s="22" t="s">
        <v>23</v>
      </c>
      <c r="C16" s="67">
        <f>SUM(C12:C15)</f>
        <v>154</v>
      </c>
      <c r="D16" s="67">
        <f t="shared" ref="D16:L16" si="0">SUM(D12:D15)</f>
        <v>1</v>
      </c>
      <c r="E16" s="67">
        <f t="shared" si="0"/>
        <v>1</v>
      </c>
      <c r="F16" s="67">
        <f t="shared" si="0"/>
        <v>0</v>
      </c>
      <c r="G16" s="67">
        <f t="shared" si="0"/>
        <v>1</v>
      </c>
      <c r="H16" s="67">
        <f t="shared" si="0"/>
        <v>1</v>
      </c>
      <c r="I16" s="67">
        <f t="shared" si="0"/>
        <v>0</v>
      </c>
      <c r="J16" s="67">
        <f t="shared" si="0"/>
        <v>5</v>
      </c>
      <c r="K16" s="67">
        <f t="shared" si="0"/>
        <v>0</v>
      </c>
      <c r="L16" s="67">
        <f t="shared" si="0"/>
        <v>163</v>
      </c>
    </row>
    <row r="17" spans="2:12">
      <c r="B17" s="93" t="s">
        <v>22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2:12">
      <c r="B18" s="22" t="s">
        <v>4</v>
      </c>
      <c r="C18" s="132">
        <v>19</v>
      </c>
      <c r="D18" s="132"/>
      <c r="E18" s="132"/>
      <c r="F18" s="132"/>
      <c r="G18" s="132"/>
      <c r="H18" s="132">
        <v>1</v>
      </c>
      <c r="I18" s="132"/>
      <c r="J18" s="64"/>
      <c r="K18" s="132"/>
      <c r="L18" s="67">
        <f t="shared" ref="L18:L24" si="1">C18+D18+E18+F18+G18+H18+I18+K18</f>
        <v>20</v>
      </c>
    </row>
    <row r="19" spans="2:12">
      <c r="B19" s="22" t="s">
        <v>5</v>
      </c>
      <c r="C19" s="132">
        <v>400</v>
      </c>
      <c r="D19" s="132">
        <v>20</v>
      </c>
      <c r="E19" s="132">
        <v>2</v>
      </c>
      <c r="F19" s="132"/>
      <c r="G19" s="132">
        <v>1</v>
      </c>
      <c r="H19" s="132">
        <v>7</v>
      </c>
      <c r="I19" s="132"/>
      <c r="J19" s="64"/>
      <c r="K19" s="132"/>
      <c r="L19" s="67">
        <f t="shared" si="1"/>
        <v>430</v>
      </c>
    </row>
    <row r="20" spans="2:12">
      <c r="B20" s="22" t="s">
        <v>6</v>
      </c>
      <c r="C20" s="132">
        <v>247</v>
      </c>
      <c r="D20" s="132">
        <v>14</v>
      </c>
      <c r="E20" s="132">
        <v>2</v>
      </c>
      <c r="F20" s="132">
        <v>1</v>
      </c>
      <c r="G20" s="132"/>
      <c r="H20" s="132">
        <v>54</v>
      </c>
      <c r="I20" s="132"/>
      <c r="J20" s="64"/>
      <c r="K20" s="132"/>
      <c r="L20" s="67">
        <f t="shared" si="1"/>
        <v>318</v>
      </c>
    </row>
    <row r="21" spans="2:12">
      <c r="B21" s="22" t="s">
        <v>7</v>
      </c>
      <c r="C21" s="132">
        <v>99</v>
      </c>
      <c r="D21" s="132">
        <v>7</v>
      </c>
      <c r="E21" s="132"/>
      <c r="F21" s="132">
        <v>1</v>
      </c>
      <c r="G21" s="132"/>
      <c r="H21" s="132">
        <v>16</v>
      </c>
      <c r="I21" s="132"/>
      <c r="J21" s="64"/>
      <c r="K21" s="132"/>
      <c r="L21" s="67">
        <f t="shared" si="1"/>
        <v>123</v>
      </c>
    </row>
    <row r="22" spans="2:12">
      <c r="B22" s="22" t="s">
        <v>8</v>
      </c>
      <c r="C22" s="132">
        <v>142</v>
      </c>
      <c r="D22" s="132">
        <v>13</v>
      </c>
      <c r="E22" s="132">
        <v>1</v>
      </c>
      <c r="F22" s="132"/>
      <c r="G22" s="132">
        <v>1</v>
      </c>
      <c r="H22" s="132">
        <v>69</v>
      </c>
      <c r="I22" s="132"/>
      <c r="J22" s="64"/>
      <c r="K22" s="132"/>
      <c r="L22" s="67">
        <f t="shared" si="1"/>
        <v>226</v>
      </c>
    </row>
    <row r="23" spans="2:12">
      <c r="B23" s="22" t="s">
        <v>9</v>
      </c>
      <c r="C23" s="132"/>
      <c r="D23" s="132"/>
      <c r="E23" s="132"/>
      <c r="F23" s="132"/>
      <c r="G23" s="132"/>
      <c r="H23" s="132">
        <v>4</v>
      </c>
      <c r="I23" s="132"/>
      <c r="J23" s="64"/>
      <c r="K23" s="132"/>
      <c r="L23" s="67">
        <f t="shared" si="1"/>
        <v>4</v>
      </c>
    </row>
    <row r="24" spans="2:12">
      <c r="B24" s="23" t="s">
        <v>24</v>
      </c>
      <c r="C24" s="68">
        <f>SUM(C18:C23)</f>
        <v>907</v>
      </c>
      <c r="D24" s="68">
        <f t="shared" ref="D24:I24" si="2">SUM(D18:D23)</f>
        <v>54</v>
      </c>
      <c r="E24" s="68">
        <f t="shared" si="2"/>
        <v>5</v>
      </c>
      <c r="F24" s="68">
        <f t="shared" si="2"/>
        <v>2</v>
      </c>
      <c r="G24" s="68">
        <f t="shared" si="2"/>
        <v>2</v>
      </c>
      <c r="H24" s="68">
        <f t="shared" si="2"/>
        <v>151</v>
      </c>
      <c r="I24" s="68">
        <f t="shared" si="2"/>
        <v>0</v>
      </c>
      <c r="J24" s="68"/>
      <c r="K24" s="68">
        <f>SUM(K18:K23)</f>
        <v>0</v>
      </c>
      <c r="L24" s="68">
        <f t="shared" si="1"/>
        <v>1121</v>
      </c>
    </row>
    <row r="25" spans="2:12">
      <c r="B25" s="24" t="s">
        <v>0</v>
      </c>
      <c r="C25" s="66">
        <f>C16+C24</f>
        <v>1061</v>
      </c>
      <c r="D25" s="66">
        <f t="shared" ref="D25:L25" si="3">D16+D24</f>
        <v>55</v>
      </c>
      <c r="E25" s="66">
        <f t="shared" si="3"/>
        <v>6</v>
      </c>
      <c r="F25" s="66">
        <f t="shared" si="3"/>
        <v>2</v>
      </c>
      <c r="G25" s="66">
        <f t="shared" si="3"/>
        <v>3</v>
      </c>
      <c r="H25" s="66">
        <f t="shared" si="3"/>
        <v>152</v>
      </c>
      <c r="I25" s="66">
        <f t="shared" si="3"/>
        <v>0</v>
      </c>
      <c r="J25" s="66">
        <f t="shared" si="3"/>
        <v>5</v>
      </c>
      <c r="K25" s="66">
        <f t="shared" si="3"/>
        <v>0</v>
      </c>
      <c r="L25" s="66">
        <f t="shared" si="3"/>
        <v>1284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" name="dados dos TRTs"/>
    <protectedRange sqref="C18:I23 K18:K23" name="dados dos TRTs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31" sqref="K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76" t="s">
        <v>50</v>
      </c>
      <c r="D2" s="176"/>
      <c r="E2" s="176"/>
      <c r="F2" s="176"/>
      <c r="G2" s="176"/>
      <c r="H2" s="4"/>
      <c r="I2" s="4"/>
      <c r="J2" s="4"/>
      <c r="K2" s="4"/>
      <c r="L2" s="4"/>
    </row>
    <row r="3" spans="2:12">
      <c r="B3" s="3" t="s">
        <v>28</v>
      </c>
      <c r="C3" s="176" t="s">
        <v>51</v>
      </c>
      <c r="D3" s="176"/>
      <c r="E3" s="176"/>
      <c r="F3" s="176"/>
      <c r="G3" s="176"/>
      <c r="H3" s="4"/>
      <c r="I3" s="4"/>
      <c r="J3" s="4"/>
      <c r="K3" s="4"/>
      <c r="L3" s="4"/>
    </row>
    <row r="4" spans="2:12">
      <c r="B4" s="4" t="s">
        <v>30</v>
      </c>
      <c r="C4" s="4"/>
      <c r="D4" s="29">
        <v>43464</v>
      </c>
      <c r="E4" s="4"/>
      <c r="F4" s="4"/>
      <c r="G4" s="4"/>
      <c r="H4" s="4"/>
      <c r="I4" s="4"/>
      <c r="J4" s="4"/>
      <c r="K4" s="4"/>
      <c r="L4" s="4"/>
    </row>
    <row r="5" spans="2:12">
      <c r="B5" s="180" t="s">
        <v>26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</row>
    <row r="9" spans="2:12" ht="12.75" customHeight="1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</row>
    <row r="10" spans="2:12" ht="36">
      <c r="B10" s="18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1"/>
      <c r="K10" s="181"/>
      <c r="L10" s="181"/>
    </row>
    <row r="11" spans="2:12" ht="12.75" customHeight="1">
      <c r="B11" s="177" t="s">
        <v>21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2:12">
      <c r="B12" s="22" t="s">
        <v>1</v>
      </c>
      <c r="C12" s="94">
        <v>2</v>
      </c>
      <c r="D12" s="94"/>
      <c r="E12" s="94"/>
      <c r="F12" s="94"/>
      <c r="G12" s="94"/>
      <c r="H12" s="94"/>
      <c r="I12" s="94"/>
      <c r="J12" s="94"/>
      <c r="K12" s="94"/>
      <c r="L12" s="95">
        <v>2</v>
      </c>
    </row>
    <row r="13" spans="2:12">
      <c r="B13" s="22" t="s">
        <v>2</v>
      </c>
      <c r="C13" s="94">
        <v>54</v>
      </c>
      <c r="D13" s="94">
        <v>1</v>
      </c>
      <c r="E13" s="94"/>
      <c r="F13" s="94"/>
      <c r="G13" s="94"/>
      <c r="H13" s="94">
        <v>2</v>
      </c>
      <c r="I13" s="94"/>
      <c r="J13" s="94">
        <v>3</v>
      </c>
      <c r="K13" s="94"/>
      <c r="L13" s="95">
        <v>60</v>
      </c>
    </row>
    <row r="14" spans="2:12">
      <c r="B14" s="22" t="s">
        <v>3</v>
      </c>
      <c r="C14" s="94"/>
      <c r="D14" s="94"/>
      <c r="E14" s="94"/>
      <c r="F14" s="94"/>
      <c r="G14" s="94"/>
      <c r="H14" s="94">
        <v>1</v>
      </c>
      <c r="I14" s="94"/>
      <c r="J14" s="94"/>
      <c r="K14" s="94"/>
      <c r="L14" s="95">
        <v>1</v>
      </c>
    </row>
    <row r="15" spans="2:12">
      <c r="B15" s="22" t="s">
        <v>25</v>
      </c>
      <c r="C15" s="94">
        <v>18</v>
      </c>
      <c r="D15" s="94">
        <v>1</v>
      </c>
      <c r="E15" s="94"/>
      <c r="F15" s="94"/>
      <c r="G15" s="94"/>
      <c r="H15" s="94">
        <v>1</v>
      </c>
      <c r="I15" s="94"/>
      <c r="J15" s="94">
        <v>3</v>
      </c>
      <c r="K15" s="94"/>
      <c r="L15" s="95">
        <v>23</v>
      </c>
    </row>
    <row r="16" spans="2:12">
      <c r="B16" s="22" t="s">
        <v>23</v>
      </c>
      <c r="C16" s="95">
        <v>74</v>
      </c>
      <c r="D16" s="95">
        <v>2</v>
      </c>
      <c r="E16" s="95">
        <v>0</v>
      </c>
      <c r="F16" s="95">
        <v>0</v>
      </c>
      <c r="G16" s="95">
        <v>0</v>
      </c>
      <c r="H16" s="95">
        <v>4</v>
      </c>
      <c r="I16" s="95">
        <v>0</v>
      </c>
      <c r="J16" s="95">
        <v>6</v>
      </c>
      <c r="K16" s="95">
        <v>0</v>
      </c>
      <c r="L16" s="95">
        <v>86</v>
      </c>
    </row>
    <row r="17" spans="2:12">
      <c r="B17" s="98" t="s">
        <v>22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2:12">
      <c r="B18" s="22" t="s">
        <v>4</v>
      </c>
      <c r="C18" s="132">
        <v>4</v>
      </c>
      <c r="D18" s="132"/>
      <c r="E18" s="132"/>
      <c r="F18" s="132"/>
      <c r="G18" s="132"/>
      <c r="H18" s="132">
        <v>1</v>
      </c>
      <c r="I18" s="132"/>
      <c r="J18" s="140"/>
      <c r="K18" s="132"/>
      <c r="L18" s="142">
        <f t="shared" ref="L18:L24" si="0">C18+D18+E18+F18+G18+H18+I18+K18</f>
        <v>5</v>
      </c>
    </row>
    <row r="19" spans="2:12">
      <c r="B19" s="22" t="s">
        <v>5</v>
      </c>
      <c r="C19" s="132">
        <v>176</v>
      </c>
      <c r="D19" s="132">
        <v>16</v>
      </c>
      <c r="E19" s="132">
        <v>1</v>
      </c>
      <c r="F19" s="132"/>
      <c r="G19" s="132"/>
      <c r="H19" s="132">
        <v>12</v>
      </c>
      <c r="I19" s="132">
        <v>1</v>
      </c>
      <c r="J19" s="140"/>
      <c r="K19" s="132"/>
      <c r="L19" s="142">
        <f t="shared" si="0"/>
        <v>206</v>
      </c>
    </row>
    <row r="20" spans="2:12">
      <c r="B20" s="22" t="s">
        <v>6</v>
      </c>
      <c r="C20" s="132">
        <v>111</v>
      </c>
      <c r="D20" s="132">
        <v>9</v>
      </c>
      <c r="E20" s="132"/>
      <c r="F20" s="132"/>
      <c r="G20" s="132"/>
      <c r="H20" s="132">
        <v>12</v>
      </c>
      <c r="I20" s="132">
        <v>1</v>
      </c>
      <c r="J20" s="140"/>
      <c r="K20" s="132"/>
      <c r="L20" s="142">
        <f t="shared" si="0"/>
        <v>133</v>
      </c>
    </row>
    <row r="21" spans="2:12">
      <c r="B21" s="22" t="s">
        <v>7</v>
      </c>
      <c r="C21" s="132">
        <v>89</v>
      </c>
      <c r="D21" s="132">
        <v>12</v>
      </c>
      <c r="E21" s="132">
        <v>2</v>
      </c>
      <c r="F21" s="132"/>
      <c r="G21" s="132"/>
      <c r="H21" s="132">
        <v>18</v>
      </c>
      <c r="I21" s="132"/>
      <c r="J21" s="140"/>
      <c r="K21" s="132"/>
      <c r="L21" s="142">
        <f t="shared" si="0"/>
        <v>121</v>
      </c>
    </row>
    <row r="22" spans="2:12">
      <c r="B22" s="22" t="s">
        <v>8</v>
      </c>
      <c r="C22" s="132">
        <v>43</v>
      </c>
      <c r="D22" s="132">
        <v>4</v>
      </c>
      <c r="E22" s="132"/>
      <c r="F22" s="132"/>
      <c r="G22" s="132"/>
      <c r="H22" s="132">
        <v>9</v>
      </c>
      <c r="I22" s="132">
        <v>2</v>
      </c>
      <c r="J22" s="140"/>
      <c r="K22" s="132"/>
      <c r="L22" s="142">
        <f t="shared" si="0"/>
        <v>58</v>
      </c>
    </row>
    <row r="23" spans="2:12">
      <c r="B23" s="22" t="s">
        <v>9</v>
      </c>
      <c r="C23" s="132">
        <v>5</v>
      </c>
      <c r="D23" s="132">
        <v>1</v>
      </c>
      <c r="E23" s="132">
        <v>1</v>
      </c>
      <c r="F23" s="132"/>
      <c r="G23" s="132"/>
      <c r="H23" s="132">
        <v>5</v>
      </c>
      <c r="I23" s="132"/>
      <c r="J23" s="140"/>
      <c r="K23" s="132"/>
      <c r="L23" s="142">
        <f t="shared" si="0"/>
        <v>12</v>
      </c>
    </row>
    <row r="24" spans="2:12">
      <c r="B24" s="23" t="s">
        <v>24</v>
      </c>
      <c r="C24" s="143">
        <f>SUM(C18:C23)</f>
        <v>428</v>
      </c>
      <c r="D24" s="143">
        <f t="shared" ref="D24:I24" si="1">SUM(D18:D23)</f>
        <v>42</v>
      </c>
      <c r="E24" s="143">
        <f t="shared" si="1"/>
        <v>4</v>
      </c>
      <c r="F24" s="143">
        <f t="shared" si="1"/>
        <v>0</v>
      </c>
      <c r="G24" s="143">
        <f t="shared" si="1"/>
        <v>0</v>
      </c>
      <c r="H24" s="143">
        <f t="shared" si="1"/>
        <v>57</v>
      </c>
      <c r="I24" s="143">
        <f t="shared" si="1"/>
        <v>4</v>
      </c>
      <c r="J24" s="143"/>
      <c r="K24" s="143">
        <f>SUM(K18:K23)</f>
        <v>0</v>
      </c>
      <c r="L24" s="143">
        <f t="shared" si="0"/>
        <v>535</v>
      </c>
    </row>
    <row r="25" spans="2:12">
      <c r="B25" s="24" t="s">
        <v>0</v>
      </c>
      <c r="C25" s="141">
        <f>C16+C24</f>
        <v>502</v>
      </c>
      <c r="D25" s="141">
        <f t="shared" ref="D25:L25" si="2">D16+D24</f>
        <v>44</v>
      </c>
      <c r="E25" s="141">
        <f t="shared" si="2"/>
        <v>4</v>
      </c>
      <c r="F25" s="141">
        <f t="shared" si="2"/>
        <v>0</v>
      </c>
      <c r="G25" s="141">
        <f t="shared" si="2"/>
        <v>0</v>
      </c>
      <c r="H25" s="141">
        <f t="shared" si="2"/>
        <v>61</v>
      </c>
      <c r="I25" s="141">
        <f t="shared" si="2"/>
        <v>4</v>
      </c>
      <c r="J25" s="141">
        <f t="shared" si="2"/>
        <v>6</v>
      </c>
      <c r="K25" s="141">
        <f t="shared" si="2"/>
        <v>0</v>
      </c>
      <c r="L25" s="141">
        <f t="shared" si="2"/>
        <v>621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" name="dados dos TRTs_2"/>
    <protectedRange sqref="C2:G3 D4" name="Cabecalho_2"/>
    <protectedRange sqref="C18:I23 K18:K23" name="dados dos TRTs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2016-09-23T18:17:27Z</cp:lastPrinted>
  <dcterms:created xsi:type="dcterms:W3CDTF">2010-01-11T15:46:31Z</dcterms:created>
  <dcterms:modified xsi:type="dcterms:W3CDTF">2019-01-25T16:31:21Z</dcterms:modified>
</cp:coreProperties>
</file>