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lidado JT" sheetId="1" state="visible" r:id="rId2"/>
    <sheet name="TST" sheetId="2" state="visible" r:id="rId3"/>
    <sheet name="TRT1" sheetId="3" state="visible" r:id="rId4"/>
    <sheet name="TRT2" sheetId="4" state="visible" r:id="rId5"/>
    <sheet name="TRT3" sheetId="5" state="visible" r:id="rId6"/>
    <sheet name="TRT4" sheetId="6" state="visible" r:id="rId7"/>
    <sheet name="TRT5" sheetId="7" state="visible" r:id="rId8"/>
    <sheet name="TRT6" sheetId="8" state="visible" r:id="rId9"/>
    <sheet name="TRT7" sheetId="9" state="visible" r:id="rId10"/>
    <sheet name="TRT8" sheetId="10" state="visible" r:id="rId11"/>
    <sheet name="TRT9" sheetId="11" state="visible" r:id="rId12"/>
    <sheet name="TRT10" sheetId="12" state="visible" r:id="rId13"/>
    <sheet name="TRT11" sheetId="13" state="visible" r:id="rId14"/>
    <sheet name="TRT12" sheetId="14" state="visible" r:id="rId15"/>
    <sheet name="TRT13" sheetId="15" state="visible" r:id="rId16"/>
    <sheet name="TRT14" sheetId="16" state="visible" r:id="rId17"/>
    <sheet name="TRT15" sheetId="17" state="visible" r:id="rId18"/>
    <sheet name="TRT16" sheetId="18" state="visible" r:id="rId19"/>
    <sheet name="TRT17" sheetId="19" state="visible" r:id="rId20"/>
    <sheet name="TRT18" sheetId="20" state="visible" r:id="rId21"/>
    <sheet name="TRT19" sheetId="21" state="visible" r:id="rId22"/>
    <sheet name="TRT20" sheetId="22" state="visible" r:id="rId23"/>
    <sheet name="TRT21" sheetId="23" state="visible" r:id="rId24"/>
    <sheet name="TRT22" sheetId="24" state="visible" r:id="rId25"/>
    <sheet name="TRT23" sheetId="25" state="visible" r:id="rId26"/>
    <sheet name="TRT24" sheetId="26" state="visible" r:id="rId27"/>
  </sheets>
  <definedNames>
    <definedName function="false" hidden="false" localSheetId="15" name="_xlnm.Print_Area" vbProcedure="false">TRT14!$A$1:$I$17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<sst xmlns="http://schemas.openxmlformats.org/spreadsheetml/2006/main" count="647" uniqueCount="56">
  <si>
    <t xml:space="preserve">PODER JUDICIÁRIO</t>
  </si>
  <si>
    <t xml:space="preserve">Consolidado da Justiça do Trabalho</t>
  </si>
  <si>
    <t xml:space="preserve">UNIDADE: Secretaria de Gestão de Pessoas CSJT</t>
  </si>
  <si>
    <t xml:space="preserve">Data de referência: 31/12/2022</t>
  </si>
  <si>
    <t xml:space="preserve"> RESOLUÇÃO 102 CNJ - ANEXO IV- QUANTITATIVO DE CARGOS E FUNÇÕES</t>
  </si>
  <si>
    <t xml:space="preserve">e) cargos de magistrados do quadro de pessoal do órgão</t>
  </si>
  <si>
    <t xml:space="preserve">Cargo</t>
  </si>
  <si>
    <t xml:space="preserve">Quantidade de Cargos</t>
  </si>
  <si>
    <t xml:space="preserve">Inativos e Pensionistas</t>
  </si>
  <si>
    <t xml:space="preserve">Ocupados</t>
  </si>
  <si>
    <t xml:space="preserve">Vagos</t>
  </si>
  <si>
    <t xml:space="preserve">Total</t>
  </si>
  <si>
    <t xml:space="preserve">Aposentados</t>
  </si>
  <si>
    <t xml:space="preserve">Instituidores de Pensão</t>
  </si>
  <si>
    <t xml:space="preserve">Beneficiários de Pensão</t>
  </si>
  <si>
    <t xml:space="preserve">Ministro de Tribunal Superior</t>
  </si>
  <si>
    <t xml:space="preserve">Desembargador do Trabalho</t>
  </si>
  <si>
    <t xml:space="preserve">Juiz Classista de Segunda Instância</t>
  </si>
  <si>
    <t xml:space="preserve">Juiz Titular de Vara do Trabalho</t>
  </si>
  <si>
    <t xml:space="preserve">Juiz do Trabalho Substituto</t>
  </si>
  <si>
    <t xml:space="preserve">Juiz Classista de Primeira Instância</t>
  </si>
  <si>
    <t xml:space="preserve">TOTAL </t>
  </si>
  <si>
    <t xml:space="preserve">TRIBUNAL SUPERIOR DO TRABALHO</t>
  </si>
  <si>
    <t xml:space="preserve">UNIDADE:</t>
  </si>
  <si>
    <t xml:space="preserve">DIVISÃO DE MAGISTRADOS</t>
  </si>
  <si>
    <t xml:space="preserve">Data de referência:</t>
  </si>
  <si>
    <t xml:space="preserve">TRIBUNAL REGIONAL DO TRABALHO DA </t>
  </si>
  <si>
    <t xml:space="preserve">1ª REGIÃO</t>
  </si>
  <si>
    <t xml:space="preserve">SECRETARIA DE GESTÃO DE PESSOAS</t>
  </si>
  <si>
    <t xml:space="preserve">2ª REGIÃO</t>
  </si>
  <si>
    <t xml:space="preserve">3ª REGIÃO</t>
  </si>
  <si>
    <t xml:space="preserve">SECRETARIA GERAL DA PRESIDÊNCIA</t>
  </si>
  <si>
    <t xml:space="preserve">4ª REGIÃO</t>
  </si>
  <si>
    <t xml:space="preserve">5ª REGIÃO</t>
  </si>
  <si>
    <t xml:space="preserve">6ª REGIÃO</t>
  </si>
  <si>
    <t xml:space="preserve">7ª REGIÃO</t>
  </si>
  <si>
    <t xml:space="preserve">8ª REGIÃO</t>
  </si>
  <si>
    <t xml:space="preserve">SECRETARIA DE GESTÃO DE PESSOA</t>
  </si>
  <si>
    <t xml:space="preserve">9ª REGIÃO</t>
  </si>
  <si>
    <t xml:space="preserve">10ª REGIÃO</t>
  </si>
  <si>
    <t xml:space="preserve">11ª REGIÃO</t>
  </si>
  <si>
    <t xml:space="preserve">12ª REGIÃO</t>
  </si>
  <si>
    <t xml:space="preserve">13ª REGIÃO</t>
  </si>
  <si>
    <t xml:space="preserve">14ª REGIÃO</t>
  </si>
  <si>
    <t xml:space="preserve">15ª REGIÃO</t>
  </si>
  <si>
    <t xml:space="preserve">ASSESSORIA DE APOIO AOS MAGISTRADOS</t>
  </si>
  <si>
    <t xml:space="preserve">16ª REGIÃO</t>
  </si>
  <si>
    <t xml:space="preserve">17ª REGIÃO</t>
  </si>
  <si>
    <t xml:space="preserve">18 REGIÃO</t>
  </si>
  <si>
    <t xml:space="preserve">DIVISÃO DE GESTÃO DE MAGISTRADOS</t>
  </si>
  <si>
    <t xml:space="preserve">19ª REGIÃO</t>
  </si>
  <si>
    <t xml:space="preserve">20ª REGIÃO</t>
  </si>
  <si>
    <t xml:space="preserve">21ª REGIÃO</t>
  </si>
  <si>
    <t xml:space="preserve">22ª REGIÃO</t>
  </si>
  <si>
    <t xml:space="preserve">23ª REGIÃO</t>
  </si>
  <si>
    <t xml:space="preserve">24ª REGIÃO</t>
  </si>
</sst>
</file>

<file path=xl/styles.xml><?xml version="1.0" encoding="utf-8"?>
<styleSheet xmlns="http://schemas.openxmlformats.org/spreadsheetml/2006/main">
  <numFmts count="35">
    <numFmt numFmtId="164" formatCode="General"/>
    <numFmt numFmtId="165" formatCode="General_)"/>
    <numFmt numFmtId="166" formatCode="General"/>
    <numFmt numFmtId="167" formatCode="General\ "/>
    <numFmt numFmtId="168" formatCode="0.00"/>
    <numFmt numFmtId="169" formatCode="#,##0.00"/>
    <numFmt numFmtId="170" formatCode="_(* #,##0.00_);_(* \(#,##0.00\);_(* \-??_);_(@_)"/>
    <numFmt numFmtId="171" formatCode="#,##0.00\ ;&quot; (&quot;#,##0.00\);\-#\ ;@\ "/>
    <numFmt numFmtId="172" formatCode="_(* #,##0_);_(* \(#,##0\);_(* \-_);_(@_)"/>
    <numFmt numFmtId="173" formatCode="#,##0"/>
    <numFmt numFmtId="174" formatCode="#,##0.00_);[RED]\(#,##0.00\)"/>
    <numFmt numFmtId="175" formatCode="\$#,##0\ ;&quot;($&quot;#,##0\)"/>
    <numFmt numFmtId="176" formatCode="0.000000"/>
    <numFmt numFmtId="177" formatCode="yyyy\:mm"/>
    <numFmt numFmtId="178" formatCode="_([$€-2]* #,##0.00_);_([$€-2]* \(#,##0.00\);_([$€-2]* \-??_)"/>
    <numFmt numFmtId="179" formatCode="[$€-416]#,##0.00\ ;[$€-416]\(#,##0.00\);[$€-416]\-#\ "/>
    <numFmt numFmtId="180" formatCode="0.0000000"/>
    <numFmt numFmtId="181" formatCode="_(&quot;R$ &quot;* #,##0.00_);_(&quot;R$ &quot;* \(#,##0.00\);_(&quot;R$ &quot;* \-??_);_(@_)"/>
    <numFmt numFmtId="182" formatCode="&quot; R$ &quot;#,##0.00\ ;&quot; R$ (&quot;#,##0.00\);&quot; R$ -&quot;#\ ;@\ "/>
    <numFmt numFmtId="183" formatCode="0.00%"/>
    <numFmt numFmtId="184" formatCode="%#,#00"/>
    <numFmt numFmtId="185" formatCode="#.##000"/>
    <numFmt numFmtId="186" formatCode="#.#####"/>
    <numFmt numFmtId="187" formatCode="0%"/>
    <numFmt numFmtId="188" formatCode="#,##0_);[RED]\(#,##0\)"/>
    <numFmt numFmtId="189" formatCode="#,##0_);[RED]\(#,##0\)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.00_-;\-* #,##0.00_-;_-* \-??_-;_-@_-"/>
    <numFmt numFmtId="196" formatCode="General"/>
    <numFmt numFmtId="197" formatCode="d/m/yyyy"/>
    <numFmt numFmtId="198" formatCode="[$-416]#,##0"/>
  </numFmts>
  <fonts count="8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1"/>
      <family val="2"/>
      <charset val="1"/>
    </font>
    <font>
      <b val="true"/>
      <sz val="10"/>
      <color rgb="FF000000"/>
      <name val="Arial1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family val="0"/>
      <charset val="1"/>
    </font>
    <font>
      <sz val="8"/>
      <color rgb="FF000000"/>
      <name val="SwitzerlandLight"/>
      <family val="0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family val="0"/>
      <charset val="1"/>
    </font>
    <font>
      <sz val="8"/>
      <name val="Arial"/>
      <family val="2"/>
      <charset val="1"/>
    </font>
    <font>
      <b val="true"/>
      <sz val="14"/>
      <color rgb="FF9999FF"/>
      <name val="Arial"/>
      <family val="2"/>
      <charset val="1"/>
    </font>
    <font>
      <b val="true"/>
      <sz val="14"/>
      <color rgb="FF9999FF"/>
      <name val="Arial1"/>
      <family val="0"/>
      <charset val="1"/>
    </font>
    <font>
      <b val="true"/>
      <sz val="14"/>
      <name val="Arial"/>
      <family val="2"/>
      <charset val="1"/>
    </font>
    <font>
      <sz val="1"/>
      <color rgb="FF000000"/>
      <name val="Courier New"/>
      <family val="3"/>
      <charset val="1"/>
    </font>
    <font>
      <sz val="1"/>
      <name val="Courier New"/>
      <family val="3"/>
      <charset val="1"/>
    </font>
    <font>
      <i val="true"/>
      <sz val="1"/>
      <color rgb="FF000000"/>
      <name val="Courier New"/>
      <family val="3"/>
      <charset val="1"/>
    </font>
    <font>
      <i val="true"/>
      <sz val="1"/>
      <name val="Courier New"/>
      <family val="3"/>
      <charset val="1"/>
    </font>
    <font>
      <b val="true"/>
      <sz val="11"/>
      <color rgb="FFFF99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9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family val="0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 val="true"/>
      <sz val="10"/>
      <color rgb="FFFFFFFF"/>
      <name val="Arial1"/>
      <family val="2"/>
      <charset val="1"/>
    </font>
    <font>
      <i val="true"/>
      <sz val="11"/>
      <color rgb="FF808080"/>
      <name val="Calibri"/>
      <family val="2"/>
      <charset val="1"/>
    </font>
    <font>
      <i val="true"/>
      <sz val="11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10"/>
      <color rgb="FF808080"/>
      <name val="Arial1"/>
      <family val="2"/>
      <charset val="1"/>
    </font>
    <font>
      <sz val="10"/>
      <color rgb="FF006600"/>
      <name val="Arial"/>
      <family val="2"/>
      <charset val="1"/>
    </font>
    <font>
      <b val="true"/>
      <sz val="24"/>
      <color rgb="FF000000"/>
      <name val="Arial1"/>
      <family val="2"/>
      <charset val="1"/>
    </font>
    <font>
      <b val="true"/>
      <sz val="15"/>
      <color rgb="FF003366"/>
      <name val="Calibri"/>
      <family val="2"/>
      <charset val="1"/>
    </font>
    <font>
      <b val="true"/>
      <i val="true"/>
      <sz val="16"/>
      <color rgb="FF000000"/>
      <name val="Arial1"/>
      <family val="0"/>
      <charset val="1"/>
    </font>
    <font>
      <sz val="18"/>
      <color rgb="FF000000"/>
      <name val="Arial"/>
      <family val="2"/>
      <charset val="1"/>
    </font>
    <font>
      <b val="true"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1"/>
      <color rgb="FF003366"/>
      <name val="Calibri"/>
      <family val="2"/>
      <charset val="1"/>
    </font>
    <font>
      <b val="true"/>
      <sz val="24"/>
      <color rgb="FF000000"/>
      <name val="Arial"/>
      <family val="2"/>
      <charset val="1"/>
    </font>
    <font>
      <u val="single"/>
      <sz val="10"/>
      <color rgb="FF0000EE"/>
      <name val="Arial1"/>
      <family val="2"/>
      <charset val="1"/>
    </font>
    <font>
      <i val="true"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family val="2"/>
      <charset val="1"/>
    </font>
    <font>
      <sz val="11"/>
      <color rgb="FF000000"/>
      <name val="Calibri"/>
      <family val="0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sz val="11"/>
      <color rgb="FF000000"/>
      <name val="Arial1"/>
      <family val="0"/>
      <charset val="1"/>
    </font>
    <font>
      <b val="true"/>
      <sz val="11"/>
      <color rgb="FF333333"/>
      <name val="Calibri"/>
      <family val="2"/>
      <charset val="1"/>
    </font>
    <font>
      <sz val="10"/>
      <name val="MS Sans Serif"/>
      <family val="2"/>
      <charset val="1"/>
    </font>
    <font>
      <sz val="11"/>
      <color rgb="FFFF000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4"/>
      <name val="Times New Roman"/>
      <family val="1"/>
      <charset val="1"/>
    </font>
    <font>
      <b val="true"/>
      <sz val="1"/>
      <color rgb="FF000000"/>
      <name val="Courier New"/>
      <family val="3"/>
      <charset val="1"/>
    </font>
    <font>
      <b val="true"/>
      <sz val="1"/>
      <name val="Courier New"/>
      <family val="3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0"/>
      <charset val="1"/>
    </font>
    <font>
      <sz val="10"/>
      <color rgb="FF000000"/>
      <name val="Calibri"/>
      <family val="0"/>
      <charset val="1"/>
    </font>
    <font>
      <sz val="9"/>
      <color rgb="FF000000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9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</fonts>
  <fills count="37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0C0C0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DEADA"/>
      </patternFill>
    </fill>
    <fill>
      <patternFill patternType="solid">
        <fgColor rgb="FFFDEADA"/>
        <bgColor rgb="FFEBF1DE"/>
      </patternFill>
    </fill>
    <fill>
      <patternFill patternType="solid">
        <fgColor rgb="FFBFBFBF"/>
        <bgColor rgb="FFC0C0C0"/>
      </patternFill>
    </fill>
    <fill>
      <patternFill patternType="solid">
        <fgColor rgb="FFD8D8D8"/>
        <bgColor rgb="FFD9D9D9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 style="hair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hair"/>
      <top/>
      <bottom style="medium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thick"/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4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7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1" borderId="0" applyFont="true" applyBorder="false" applyAlignment="true" applyProtection="false">
      <alignment horizontal="general" vertical="bottom" textRotation="0" wrapText="false" indent="0" shrinkToFit="false"/>
    </xf>
    <xf numFmtId="164" fontId="6" fillId="21" borderId="0" applyFont="true" applyBorder="false" applyAlignment="true" applyProtection="false">
      <alignment horizontal="general" vertical="bottom" textRotation="0" wrapText="false" indent="0" shrinkToFit="false"/>
    </xf>
    <xf numFmtId="164" fontId="6" fillId="21" borderId="0" applyFont="true" applyBorder="false" applyAlignment="true" applyProtection="false">
      <alignment horizontal="general" vertical="bottom" textRotation="0" wrapText="false" indent="0" shrinkToFit="false"/>
    </xf>
    <xf numFmtId="164" fontId="6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6" fillId="21" borderId="0" applyFont="true" applyBorder="false" applyAlignment="true" applyProtection="false">
      <alignment horizontal="general" vertical="bottom" textRotation="0" wrapText="false" indent="0" shrinkToFit="false"/>
    </xf>
    <xf numFmtId="164" fontId="6" fillId="22" borderId="0" applyFont="true" applyBorder="false" applyAlignment="true" applyProtection="false">
      <alignment horizontal="general" vertical="bottom" textRotation="0" wrapText="false" indent="0" shrinkToFit="false"/>
    </xf>
    <xf numFmtId="164" fontId="6" fillId="22" borderId="0" applyFont="true" applyBorder="false" applyAlignment="true" applyProtection="false">
      <alignment horizontal="general" vertical="bottom" textRotation="0" wrapText="false" indent="0" shrinkToFit="false"/>
    </xf>
    <xf numFmtId="164" fontId="6" fillId="22" borderId="0" applyFont="true" applyBorder="false" applyAlignment="true" applyProtection="false">
      <alignment horizontal="general" vertical="bottom" textRotation="0" wrapText="false" indent="0" shrinkToFit="false"/>
    </xf>
    <xf numFmtId="164" fontId="6" fillId="22" borderId="0" applyFont="true" applyBorder="false" applyAlignment="true" applyProtection="false">
      <alignment horizontal="general" vertical="bottom" textRotation="0" wrapText="false" indent="0" shrinkToFit="false"/>
    </xf>
    <xf numFmtId="164" fontId="6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22" borderId="0" applyFont="true" applyBorder="false" applyAlignment="true" applyProtection="false">
      <alignment horizontal="general" vertical="bottom" textRotation="0" wrapText="false" indent="0" shrinkToFit="false"/>
    </xf>
    <xf numFmtId="164" fontId="6" fillId="23" borderId="0" applyFont="true" applyBorder="false" applyAlignment="true" applyProtection="false">
      <alignment horizontal="general" vertical="bottom" textRotation="0" wrapText="false" indent="0" shrinkToFit="false"/>
    </xf>
    <xf numFmtId="164" fontId="6" fillId="23" borderId="0" applyFont="true" applyBorder="false" applyAlignment="true" applyProtection="false">
      <alignment horizontal="general" vertical="bottom" textRotation="0" wrapText="false" indent="0" shrinkToFit="false"/>
    </xf>
    <xf numFmtId="164" fontId="6" fillId="23" borderId="0" applyFont="true" applyBorder="false" applyAlignment="true" applyProtection="false">
      <alignment horizontal="general" vertical="bottom" textRotation="0" wrapText="false" indent="0" shrinkToFit="false"/>
    </xf>
    <xf numFmtId="164" fontId="6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6" fillId="23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24" borderId="0" applyFont="true" applyBorder="false" applyAlignment="true" applyProtection="false">
      <alignment horizontal="general" vertical="bottom" textRotation="0" wrapText="false" indent="0" shrinkToFit="false"/>
    </xf>
    <xf numFmtId="164" fontId="6" fillId="24" borderId="0" applyFont="true" applyBorder="false" applyAlignment="true" applyProtection="false">
      <alignment horizontal="general" vertical="bottom" textRotation="0" wrapText="false" indent="0" shrinkToFit="false"/>
    </xf>
    <xf numFmtId="164" fontId="6" fillId="24" borderId="0" applyFont="true" applyBorder="false" applyAlignment="true" applyProtection="false">
      <alignment horizontal="general" vertical="bottom" textRotation="0" wrapText="false" indent="0" shrinkToFit="false"/>
    </xf>
    <xf numFmtId="164" fontId="6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24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2" applyFont="true" applyBorder="true" applyAlignment="true" applyProtection="false">
      <alignment horizontal="general" vertical="bottom" textRotation="0" wrapText="false" indent="0" shrinkToFit="false"/>
    </xf>
    <xf numFmtId="165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2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0" borderId="0" applyFont="true" applyBorder="false" applyAlignment="true" applyProtection="false">
      <alignment horizontal="general" vertical="top" textRotation="0" wrapText="false" indent="0" shrinkToFit="false"/>
    </xf>
    <xf numFmtId="167" fontId="1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7" fillId="0" borderId="0" applyFont="true" applyBorder="false" applyAlignment="true" applyProtection="false">
      <alignment horizontal="right" vertical="bottom" textRotation="0" wrapText="false" indent="0" shrinkToFit="false"/>
    </xf>
    <xf numFmtId="167" fontId="17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6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17" fillId="0" borderId="0" applyFont="true" applyBorder="false" applyAlignment="true" applyProtection="false">
      <alignment horizontal="left" vertical="bottom" textRotation="0" wrapText="false" indent="0" shrinkToFit="false"/>
    </xf>
    <xf numFmtId="167" fontId="17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5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8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7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8" fontId="2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8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30" fillId="3" borderId="5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31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0" applyFont="true" applyBorder="false" applyAlignment="true" applyProtection="false">
      <alignment horizontal="general" vertical="center" textRotation="0" wrapText="false" indent="0" shrinkToFit="false"/>
    </xf>
    <xf numFmtId="164" fontId="32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0" fillId="3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34" fillId="0" borderId="0" applyFont="true" applyBorder="false" applyAlignment="true" applyProtection="false">
      <alignment horizontal="general" vertical="bottom" textRotation="0" wrapText="false" indent="0" shrinkToFit="false"/>
    </xf>
    <xf numFmtId="170" fontId="34" fillId="0" borderId="0" applyFont="true" applyBorder="false" applyAlignment="true" applyProtection="false">
      <alignment horizontal="general" vertical="bottom" textRotation="0" wrapText="false" indent="0" shrinkToFit="false"/>
    </xf>
    <xf numFmtId="170" fontId="34" fillId="0" borderId="0" applyFont="true" applyBorder="false" applyAlignment="true" applyProtection="false">
      <alignment horizontal="general" vertical="bottom" textRotation="0" wrapText="false" indent="0" shrinkToFit="false"/>
    </xf>
    <xf numFmtId="171" fontId="35" fillId="0" borderId="0" applyFont="true" applyBorder="false" applyAlignment="true" applyProtection="false">
      <alignment horizontal="general" vertical="bottom" textRotation="0" wrapText="false" indent="0" shrinkToFit="false"/>
    </xf>
    <xf numFmtId="170" fontId="34" fillId="0" borderId="0" applyFont="true" applyBorder="false" applyAlignment="true" applyProtection="false">
      <alignment horizontal="general" vertical="bottom" textRotation="0" wrapText="false" indent="0" shrinkToFit="false"/>
    </xf>
    <xf numFmtId="170" fontId="34" fillId="0" borderId="0" applyFont="true" applyBorder="false" applyAlignment="true" applyProtection="false">
      <alignment horizontal="general" vertical="bottom" textRotation="0" wrapText="false" indent="0" shrinkToFit="false"/>
    </xf>
    <xf numFmtId="170" fontId="34" fillId="0" borderId="0" applyFont="true" applyBorder="false" applyAlignment="true" applyProtection="false">
      <alignment horizontal="general" vertical="bottom" textRotation="0" wrapText="false" indent="0" shrinkToFit="false"/>
    </xf>
    <xf numFmtId="170" fontId="34" fillId="0" borderId="0" applyFont="true" applyBorder="false" applyAlignment="true" applyProtection="false">
      <alignment horizontal="general" vertical="bottom" textRotation="0" wrapText="false" indent="0" shrinkToFit="false"/>
    </xf>
    <xf numFmtId="170" fontId="34" fillId="0" borderId="0" applyFont="true" applyBorder="false" applyAlignment="true" applyProtection="false">
      <alignment horizontal="general" vertical="bottom" textRotation="0" wrapText="false" indent="0" shrinkToFit="false"/>
    </xf>
    <xf numFmtId="171" fontId="35" fillId="0" borderId="0" applyFont="true" applyBorder="false" applyAlignment="true" applyProtection="false">
      <alignment horizontal="general" vertical="bottom" textRotation="0" wrapText="false" indent="0" shrinkToFit="false"/>
    </xf>
    <xf numFmtId="170" fontId="34" fillId="0" borderId="0" applyFont="true" applyBorder="false" applyAlignment="true" applyProtection="false">
      <alignment horizontal="general" vertical="bottom" textRotation="0" wrapText="false" indent="0" shrinkToFit="false"/>
    </xf>
    <xf numFmtId="170" fontId="3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false" applyAlignment="true" applyProtection="false">
      <alignment horizontal="general" vertical="bottom" textRotation="0" wrapText="false" indent="0" shrinkToFit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30" fillId="3" borderId="5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30" fillId="3" borderId="5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30" fillId="3" borderId="5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30" fillId="3" borderId="5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29" fillId="9" borderId="4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0" fillId="3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0" fillId="3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0" fillId="3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0" fillId="3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3" fillId="26" borderId="6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5" fillId="0" borderId="8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5" fillId="0" borderId="8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5" fillId="0" borderId="8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5" fillId="0" borderId="8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4" fillId="0" borderId="0" applyFont="true" applyBorder="false" applyAlignment="true" applyProtection="false">
      <alignment horizontal="general" vertical="bottom" textRotation="0" wrapText="false" indent="0" shrinkToFit="false"/>
    </xf>
    <xf numFmtId="17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4" fillId="0" borderId="0" applyFont="true" applyBorder="false" applyAlignment="true" applyProtection="false">
      <alignment horizontal="general" vertical="bottom" textRotation="0" wrapText="false" indent="0" shrinkToFit="false"/>
    </xf>
    <xf numFmtId="17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3" borderId="5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3" borderId="5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3" borderId="5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3" borderId="5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9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8" fillId="2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78" fontId="34" fillId="0" borderId="0" applyFont="true" applyBorder="false" applyAlignment="true" applyProtection="false">
      <alignment horizontal="general" vertical="bottom" textRotation="0" wrapText="false" indent="0" shrinkToFit="false"/>
    </xf>
    <xf numFmtId="178" fontId="34" fillId="0" borderId="0" applyFont="true" applyBorder="false" applyAlignment="true" applyProtection="false">
      <alignment horizontal="general" vertical="bottom" textRotation="0" wrapText="false" indent="0" shrinkToFit="false"/>
    </xf>
    <xf numFmtId="179" fontId="35" fillId="0" borderId="0" applyFont="true" applyBorder="false" applyAlignment="true" applyProtection="false">
      <alignment horizontal="general" vertical="bottom" textRotation="0" wrapText="false" indent="0" shrinkToFit="false"/>
    </xf>
    <xf numFmtId="178" fontId="34" fillId="0" borderId="0" applyFont="true" applyBorder="false" applyAlignment="true" applyProtection="false">
      <alignment horizontal="general" vertical="bottom" textRotation="0" wrapText="false" indent="0" shrinkToFit="false"/>
    </xf>
    <xf numFmtId="178" fontId="34" fillId="0" borderId="0" applyFont="true" applyBorder="false" applyAlignment="true" applyProtection="false">
      <alignment horizontal="general" vertical="bottom" textRotation="0" wrapText="false" indent="0" shrinkToFit="false"/>
    </xf>
    <xf numFmtId="178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40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41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9" applyFont="true" applyBorder="true" applyAlignment="true" applyProtection="false">
      <alignment horizontal="center" vertical="bottom" textRotation="0" wrapText="false" indent="0" shrinkToFit="false"/>
    </xf>
    <xf numFmtId="164" fontId="41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0" borderId="1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1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4" fillId="0" borderId="0" applyFont="true" applyBorder="false" applyAlignment="true" applyProtection="false">
      <alignment horizontal="left" vertical="bottom" textRotation="0" wrapText="false" indent="0" shrinkToFit="false"/>
    </xf>
    <xf numFmtId="164" fontId="4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8" fillId="0" borderId="11" applyFont="true" applyBorder="true" applyAlignment="true" applyProtection="false">
      <alignment horizontal="general" vertical="bottom" textRotation="0" wrapText="false" indent="0" shrinkToFit="false"/>
    </xf>
    <xf numFmtId="164" fontId="48" fillId="0" borderId="11" applyFont="true" applyBorder="true" applyAlignment="true" applyProtection="false">
      <alignment horizontal="general" vertical="bottom" textRotation="0" wrapText="false" indent="0" shrinkToFit="false"/>
    </xf>
    <xf numFmtId="164" fontId="48" fillId="0" borderId="11" applyFont="true" applyBorder="true" applyAlignment="true" applyProtection="false">
      <alignment horizontal="general" vertical="bottom" textRotation="0" wrapText="false" indent="0" shrinkToFit="false"/>
    </xf>
    <xf numFmtId="164" fontId="48" fillId="0" borderId="11" applyFont="true" applyBorder="true" applyAlignment="true" applyProtection="false">
      <alignment horizontal="general" vertical="bottom" textRotation="0" wrapText="false" indent="0" shrinkToFit="false"/>
    </xf>
    <xf numFmtId="164" fontId="48" fillId="0" borderId="11" applyFont="true" applyBorder="true" applyAlignment="true" applyProtection="false">
      <alignment horizontal="general" vertical="bottom" textRotation="0" wrapText="false" indent="0" shrinkToFit="false"/>
    </xf>
    <xf numFmtId="164" fontId="48" fillId="0" borderId="11" applyFont="true" applyBorder="true" applyAlignment="true" applyProtection="false">
      <alignment horizontal="general" vertical="bottom" textRotation="0" wrapText="false" indent="0" shrinkToFit="false"/>
    </xf>
    <xf numFmtId="164" fontId="48" fillId="0" borderId="11" applyFont="true" applyBorder="true" applyAlignment="true" applyProtection="false">
      <alignment horizontal="general" vertical="bottom" textRotation="0" wrapText="false" indent="0" shrinkToFit="false"/>
    </xf>
    <xf numFmtId="164" fontId="49" fillId="0" borderId="0" applyFont="true" applyBorder="false" applyAlignment="true" applyProtection="false">
      <alignment horizontal="center" vertical="bottom" textRotation="0" wrapText="false" indent="0" shrinkToFit="false"/>
    </xf>
    <xf numFmtId="164" fontId="5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1" fillId="0" borderId="12" applyFont="true" applyBorder="true" applyAlignment="true" applyProtection="false">
      <alignment horizontal="general" vertical="bottom" textRotation="0" wrapText="false" indent="0" shrinkToFit="false"/>
    </xf>
    <xf numFmtId="164" fontId="51" fillId="0" borderId="12" applyFont="true" applyBorder="true" applyAlignment="true" applyProtection="false">
      <alignment horizontal="general" vertical="bottom" textRotation="0" wrapText="false" indent="0" shrinkToFit="false"/>
    </xf>
    <xf numFmtId="164" fontId="51" fillId="0" borderId="12" applyFont="true" applyBorder="true" applyAlignment="true" applyProtection="false">
      <alignment horizontal="general" vertical="bottom" textRotation="0" wrapText="false" indent="0" shrinkToFit="false"/>
    </xf>
    <xf numFmtId="164" fontId="51" fillId="0" borderId="12" applyFont="true" applyBorder="true" applyAlignment="true" applyProtection="false">
      <alignment horizontal="general" vertical="bottom" textRotation="0" wrapText="false" indent="0" shrinkToFit="false"/>
    </xf>
    <xf numFmtId="164" fontId="51" fillId="0" borderId="12" applyFont="true" applyBorder="true" applyAlignment="true" applyProtection="false">
      <alignment horizontal="general" vertical="bottom" textRotation="0" wrapText="false" indent="0" shrinkToFit="false"/>
    </xf>
    <xf numFmtId="164" fontId="51" fillId="0" borderId="12" applyFont="true" applyBorder="true" applyAlignment="true" applyProtection="false">
      <alignment horizontal="general" vertical="bottom" textRotation="0" wrapText="false" indent="0" shrinkToFit="false"/>
    </xf>
    <xf numFmtId="164" fontId="51" fillId="0" borderId="13" applyFont="true" applyBorder="true" applyAlignment="true" applyProtection="false">
      <alignment horizontal="general" vertical="bottom" textRotation="0" wrapText="false" indent="0" shrinkToFit="false"/>
    </xf>
    <xf numFmtId="164" fontId="5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3" fillId="0" borderId="14" applyFont="true" applyBorder="true" applyAlignment="true" applyProtection="false">
      <alignment horizontal="general" vertical="bottom" textRotation="0" wrapText="false" indent="0" shrinkToFit="false"/>
    </xf>
    <xf numFmtId="164" fontId="53" fillId="0" borderId="14" applyFont="true" applyBorder="true" applyAlignment="true" applyProtection="false">
      <alignment horizontal="general" vertical="bottom" textRotation="0" wrapText="false" indent="0" shrinkToFit="false"/>
    </xf>
    <xf numFmtId="164" fontId="53" fillId="0" borderId="14" applyFont="true" applyBorder="true" applyAlignment="true" applyProtection="false">
      <alignment horizontal="general" vertical="bottom" textRotation="0" wrapText="false" indent="0" shrinkToFit="false"/>
    </xf>
    <xf numFmtId="164" fontId="53" fillId="0" borderId="14" applyFont="true" applyBorder="true" applyAlignment="true" applyProtection="false">
      <alignment horizontal="general" vertical="bottom" textRotation="0" wrapText="false" indent="0" shrinkToFit="false"/>
    </xf>
    <xf numFmtId="164" fontId="53" fillId="0" borderId="10" applyFont="true" applyBorder="true" applyAlignment="true" applyProtection="false">
      <alignment horizontal="general" vertical="bottom" textRotation="0" wrapText="false" indent="0" shrinkToFit="false"/>
    </xf>
    <xf numFmtId="164" fontId="53" fillId="0" borderId="14" applyFont="true" applyBorder="tru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53" fillId="0" borderId="0" applyFont="true" applyBorder="false" applyAlignment="true" applyProtection="false">
      <alignment horizontal="general" vertical="bottom" textRotation="0" wrapText="false" indent="0" shrinkToFit="false"/>
    </xf>
    <xf numFmtId="164" fontId="49" fillId="0" borderId="0" applyFont="true" applyBorder="false" applyAlignment="true" applyProtection="false">
      <alignment horizontal="center" vertical="bottom" textRotation="90" wrapText="false" indent="0" shrinkToFit="false"/>
    </xf>
    <xf numFmtId="164" fontId="5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3" borderId="5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37" fillId="8" borderId="4" applyFont="true" applyBorder="true" applyAlignment="true" applyProtection="false">
      <alignment horizontal="general" vertical="bottom" textRotation="0" wrapText="false" indent="0" shrinkToFit="false"/>
    </xf>
    <xf numFmtId="164" fontId="41" fillId="0" border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6" fillId="0" borderId="1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4" fillId="0" borderId="0" applyFont="true" applyBorder="false" applyAlignment="true" applyProtection="false">
      <alignment horizontal="general" vertical="bottom" textRotation="0" wrapText="false" indent="0" shrinkToFit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64" fontId="5" fillId="0" borderId="8" applyFont="true" applyBorder="true" applyAlignment="true" applyProtection="false">
      <alignment horizontal="general" vertical="bottom" textRotation="0" wrapText="false" indent="0" shrinkToFit="false"/>
    </xf>
    <xf numFmtId="164" fontId="36" fillId="0" borderId="7" applyFont="true" applyBorder="true" applyAlignment="true" applyProtection="false">
      <alignment horizontal="general" vertical="bottom" textRotation="0" wrapText="false" indent="0" shrinkToFit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34" fillId="0" borderId="0" applyFont="true" applyBorder="false" applyAlignment="true" applyProtection="false">
      <alignment horizontal="general" vertical="bottom" textRotation="0" wrapText="false" indent="0" shrinkToFit="false"/>
    </xf>
    <xf numFmtId="181" fontId="34" fillId="0" borderId="0" applyFont="true" applyBorder="false" applyAlignment="true" applyProtection="false">
      <alignment horizontal="general" vertical="bottom" textRotation="0" wrapText="false" indent="0" shrinkToFit="false"/>
    </xf>
    <xf numFmtId="181" fontId="34" fillId="0" borderId="0" applyFont="true" applyBorder="false" applyAlignment="true" applyProtection="false">
      <alignment horizontal="general" vertical="bottom" textRotation="0" wrapText="false" indent="0" shrinkToFit="false"/>
    </xf>
    <xf numFmtId="182" fontId="35" fillId="0" borderId="0" applyFont="true" applyBorder="false" applyAlignment="true" applyProtection="false">
      <alignment horizontal="general" vertical="bottom" textRotation="0" wrapText="false" indent="0" shrinkToFit="false"/>
    </xf>
    <xf numFmtId="181" fontId="34" fillId="0" borderId="0" applyFont="true" applyBorder="false" applyAlignment="true" applyProtection="false">
      <alignment horizontal="general" vertical="bottom" textRotation="0" wrapText="false" indent="0" shrinkToFit="false"/>
    </xf>
    <xf numFmtId="181" fontId="34" fillId="0" borderId="0" applyFont="true" applyBorder="false" applyAlignment="true" applyProtection="false">
      <alignment horizontal="general" vertical="bottom" textRotation="0" wrapText="false" indent="0" shrinkToFit="false"/>
    </xf>
    <xf numFmtId="181" fontId="34" fillId="0" borderId="0" applyFont="true" applyBorder="false" applyAlignment="true" applyProtection="false">
      <alignment horizontal="general" vertical="bottom" textRotation="0" wrapText="false" indent="0" shrinkToFit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false" applyAlignment="true" applyProtection="false">
      <alignment horizontal="general" vertical="bottom" textRotation="0" wrapText="false" indent="0" shrinkToFit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3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3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3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3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28" borderId="0" applyFont="true" applyBorder="false" applyAlignment="true" applyProtection="false">
      <alignment horizontal="general" vertical="bottom" textRotation="0" wrapText="false" indent="0" shrinkToFit="false"/>
    </xf>
    <xf numFmtId="164" fontId="57" fillId="3" borderId="0" applyFont="true" applyBorder="false" applyAlignment="true" applyProtection="false">
      <alignment horizontal="general" vertical="bottom" textRotation="0" wrapText="false" indent="0" shrinkToFit="false"/>
    </xf>
    <xf numFmtId="164" fontId="58" fillId="2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6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6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4" fillId="3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4" fillId="31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4" fillId="3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4" fillId="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3" fontId="74" fillId="33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96" fontId="74" fillId="3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4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6" fillId="3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76" fillId="31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76" fillId="32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7" fillId="3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7" fillId="30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2" fillId="30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2" fillId="3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7" fillId="3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7" fillId="3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2" fillId="30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4" fillId="3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0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30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30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97" fontId="77" fillId="3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4" fillId="30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0" borderId="2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30" borderId="2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4" fillId="3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30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3" fontId="79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3" fontId="79" fillId="35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9" fillId="3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9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96" fontId="79" fillId="35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80" fillId="0" borderId="1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0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4" fillId="3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80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3" fontId="79" fillId="35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4" fillId="3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74" fillId="30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2" fillId="3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3" fontId="74" fillId="0" borderId="17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73" fontId="74" fillId="35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4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4" fillId="0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96" fontId="74" fillId="35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3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7" fillId="3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2" fillId="3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2" fillId="3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7" fillId="3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7" fillId="3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2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2" fillId="3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7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4" fillId="3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7" fillId="3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7" fillId="3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4" fillId="3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4" fillId="3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4" fillId="3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3" fontId="74" fillId="35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96" fontId="74" fillId="3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4" fillId="3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4" fillId="3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74" fillId="3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98" fontId="81" fillId="0" borderId="17" xfId="1361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81" fillId="0" borderId="2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5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7" fillId="3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7" fillId="30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2" fillId="30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2" fillId="3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7" fillId="3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7" fillId="3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2" fillId="3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2" fillId="30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4" fillId="3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0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7" fillId="30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30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97" fontId="77" fillId="3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4" fillId="30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0" borderId="2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0" borderId="2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4" fillId="3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30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3" fontId="74" fillId="0" borderId="1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74" fillId="35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4" fillId="3" borderId="17" xfId="136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4" fillId="0" borderId="17" xfId="136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4" fillId="35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4" fillId="0" borderId="17" xfId="1486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4" fillId="3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4" fillId="3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74" fillId="30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8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84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3" fontId="84" fillId="35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4" fillId="3" borderId="1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4" fillId="0" borderId="1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96" fontId="84" fillId="35" borderId="1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3" fontId="84" fillId="36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7" fillId="3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7" fillId="30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2" fillId="30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2" fillId="3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7" fillId="3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7" fillId="3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2" fillId="3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2" fillId="30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4" fillId="3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0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7" fillId="30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30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97" fontId="77" fillId="3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4" fillId="30" borderId="2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0" borderId="2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0" borderId="2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4" fillId="3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4" fillId="30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3" fontId="74" fillId="0" borderId="17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73" fontId="74" fillId="35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4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4" fillId="0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4" fillId="35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4" fillId="3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4" fillId="3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74" fillId="30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83" fillId="36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3" fillId="3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3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36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3" fillId="36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3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3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4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3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3" fillId="36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3" fillId="3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97" fontId="83" fillId="3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4" fillId="3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3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3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4" fillId="3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4" fillId="36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3" fontId="84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84" fillId="0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84" fillId="35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4" fillId="3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4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96" fontId="84" fillId="35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84" fillId="0" borderId="2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84" fillId="0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84" fillId="35" borderId="2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4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96" fontId="84" fillId="35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4" fillId="3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4" fillId="36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4" fillId="36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3" fillId="36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3" fillId="3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3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36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3" fillId="36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3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5" fillId="3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4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3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3" fillId="36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3" fillId="3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97" fontId="83" fillId="3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4" fillId="3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3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36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4" fillId="3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4" fillId="36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3" fontId="84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3" fontId="84" fillId="35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4" fillId="3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4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96" fontId="84" fillId="3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4" fillId="36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4" fillId="36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84" fillId="36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287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1 2" xfId="21"/>
    <cellStyle name="20% - Accent1 3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_TRT1" xfId="28"/>
    <cellStyle name="20% - Accent2" xfId="29"/>
    <cellStyle name="20% - Accent2 2" xfId="30"/>
    <cellStyle name="20% - Accent2 3" xfId="31"/>
    <cellStyle name="20% - Accent2 4" xfId="32"/>
    <cellStyle name="20% - Accent2 5" xfId="33"/>
    <cellStyle name="20% - Accent2_TRT1" xfId="34"/>
    <cellStyle name="20% - Accent3" xfId="35"/>
    <cellStyle name="20% - Accent3 2" xfId="36"/>
    <cellStyle name="20% - Accent3 3" xfId="37"/>
    <cellStyle name="20% - Accent3 4" xfId="38"/>
    <cellStyle name="20% - Accent3 5" xfId="39"/>
    <cellStyle name="20% - Accent3_TRT1" xfId="40"/>
    <cellStyle name="20% - Accent4" xfId="41"/>
    <cellStyle name="20% - Accent4 2" xfId="42"/>
    <cellStyle name="20% - Accent4 3" xfId="43"/>
    <cellStyle name="20% - Accent4 4" xfId="44"/>
    <cellStyle name="20% - Accent4 5" xfId="45"/>
    <cellStyle name="20% - Accent4_TRT1" xfId="46"/>
    <cellStyle name="20% - Accent5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_TRT1" xfId="53"/>
    <cellStyle name="20% - Accent6" xfId="54"/>
    <cellStyle name="20% - Accent6 2" xfId="55"/>
    <cellStyle name="20% - Accent6 3" xfId="56"/>
    <cellStyle name="20% - Accent6 4" xfId="57"/>
    <cellStyle name="20% - Accent6 5" xfId="58"/>
    <cellStyle name="20% - Accent6 6" xfId="59"/>
    <cellStyle name="20% - Accent6 7" xfId="60"/>
    <cellStyle name="20% - Accent6 8" xfId="61"/>
    <cellStyle name="20% - Accent6_TRT1" xfId="62"/>
    <cellStyle name="20% - Ênfase1 2" xfId="63"/>
    <cellStyle name="20% - Ênfase1 2 2" xfId="64"/>
    <cellStyle name="20% - Ênfase1 2 2 2" xfId="65"/>
    <cellStyle name="20% - Ênfase1 2 2 3" xfId="66"/>
    <cellStyle name="20% - Ênfase1 2 2 4" xfId="67"/>
    <cellStyle name="20% - Ênfase1 2 2 5" xfId="68"/>
    <cellStyle name="20% - Ênfase1 2 2 6" xfId="69"/>
    <cellStyle name="20% - Ênfase1 2 2 7" xfId="70"/>
    <cellStyle name="20% - Ênfase1 2 2 8" xfId="71"/>
    <cellStyle name="20% - Ênfase1 2 2_TRT1" xfId="72"/>
    <cellStyle name="20% - Ênfase1 2 3" xfId="73"/>
    <cellStyle name="20% - Ênfase1 2 4" xfId="74"/>
    <cellStyle name="20% - Ênfase1 2 5" xfId="75"/>
    <cellStyle name="20% - Ênfase1 2 6" xfId="76"/>
    <cellStyle name="20% - Ênfase1 2 7" xfId="77"/>
    <cellStyle name="20% - Ênfase1 2 8" xfId="78"/>
    <cellStyle name="20% - Ênfase1 2 9" xfId="79"/>
    <cellStyle name="20% - Ênfase1 2_00_ANEXO V 2015 - VERSÃO INICIAL PLOA_2015" xfId="80"/>
    <cellStyle name="20% - Ênfase1 3" xfId="81"/>
    <cellStyle name="20% - Ênfase1 3 2" xfId="82"/>
    <cellStyle name="20% - Ênfase1 3 3" xfId="83"/>
    <cellStyle name="20% - Ênfase1 3 4" xfId="84"/>
    <cellStyle name="20% - Ênfase1 3 5" xfId="85"/>
    <cellStyle name="20% - Ênfase1 3 6" xfId="86"/>
    <cellStyle name="20% - Ênfase1 3 7" xfId="87"/>
    <cellStyle name="20% - Ênfase1 3 8" xfId="88"/>
    <cellStyle name="20% - Ênfase1 3_TRT1" xfId="89"/>
    <cellStyle name="20% - Ênfase1 4" xfId="90"/>
    <cellStyle name="20% - Ênfase1 4 2" xfId="91"/>
    <cellStyle name="20% - Ênfase1 4 3" xfId="92"/>
    <cellStyle name="20% - Ênfase1 4 4" xfId="93"/>
    <cellStyle name="20% - Ênfase1 4 5" xfId="94"/>
    <cellStyle name="20% - Ênfase1 4 6" xfId="95"/>
    <cellStyle name="20% - Ênfase1 4 7" xfId="96"/>
    <cellStyle name="20% - Ênfase1 4 8" xfId="97"/>
    <cellStyle name="20% - Ênfase1 4_TRT1" xfId="98"/>
    <cellStyle name="20% - Ênfase1 5" xfId="99"/>
    <cellStyle name="20% - Ênfase2 2" xfId="100"/>
    <cellStyle name="20% - Ênfase2 2 2" xfId="101"/>
    <cellStyle name="20% - Ênfase2 2 2 2" xfId="102"/>
    <cellStyle name="20% - Ênfase2 2 2 3" xfId="103"/>
    <cellStyle name="20% - Ênfase2 2 2 4" xfId="104"/>
    <cellStyle name="20% - Ênfase2 2 2 5" xfId="105"/>
    <cellStyle name="20% - Ênfase2 2 2_TRT1" xfId="106"/>
    <cellStyle name="20% - Ênfase2 2 3" xfId="107"/>
    <cellStyle name="20% - Ênfase2 2 4" xfId="108"/>
    <cellStyle name="20% - Ênfase2 2 5" xfId="109"/>
    <cellStyle name="20% - Ênfase2 2 6" xfId="110"/>
    <cellStyle name="20% - Ênfase2 2_05_Impactos_Demais PLs_2013_Dados CNJ de jul-12" xfId="111"/>
    <cellStyle name="20% - Ênfase2 3" xfId="112"/>
    <cellStyle name="20% - Ênfase2 3 2" xfId="113"/>
    <cellStyle name="20% - Ênfase2 3 3" xfId="114"/>
    <cellStyle name="20% - Ênfase2 3 4" xfId="115"/>
    <cellStyle name="20% - Ênfase2 3 5" xfId="116"/>
    <cellStyle name="20% - Ênfase2 3_TRT1" xfId="117"/>
    <cellStyle name="20% - Ênfase2 4" xfId="118"/>
    <cellStyle name="20% - Ênfase2 4 2" xfId="119"/>
    <cellStyle name="20% - Ênfase2 4 3" xfId="120"/>
    <cellStyle name="20% - Ênfase2 4 4" xfId="121"/>
    <cellStyle name="20% - Ênfase2 4 5" xfId="122"/>
    <cellStyle name="20% - Ênfase2 4_TRT1" xfId="123"/>
    <cellStyle name="20% - Ênfase2 5" xfId="124"/>
    <cellStyle name="20% - Ênfase3 2" xfId="125"/>
    <cellStyle name="20% - Ênfase3 2 2" xfId="126"/>
    <cellStyle name="20% - Ênfase3 2 2 2" xfId="127"/>
    <cellStyle name="20% - Ênfase3 2 2 3" xfId="128"/>
    <cellStyle name="20% - Ênfase3 2 2 4" xfId="129"/>
    <cellStyle name="20% - Ênfase3 2 2 5" xfId="130"/>
    <cellStyle name="20% - Ênfase3 2 2_TRT1" xfId="131"/>
    <cellStyle name="20% - Ênfase3 2 3" xfId="132"/>
    <cellStyle name="20% - Ênfase3 2 4" xfId="133"/>
    <cellStyle name="20% - Ênfase3 2 5" xfId="134"/>
    <cellStyle name="20% - Ênfase3 2 6" xfId="135"/>
    <cellStyle name="20% - Ênfase3 2_05_Impactos_Demais PLs_2013_Dados CNJ de jul-12" xfId="136"/>
    <cellStyle name="20% - Ênfase3 3" xfId="137"/>
    <cellStyle name="20% - Ênfase3 3 2" xfId="138"/>
    <cellStyle name="20% - Ênfase3 3 3" xfId="139"/>
    <cellStyle name="20% - Ênfase3 3 4" xfId="140"/>
    <cellStyle name="20% - Ênfase3 3 5" xfId="141"/>
    <cellStyle name="20% - Ênfase3 3_TRT1" xfId="142"/>
    <cellStyle name="20% - Ênfase3 4" xfId="143"/>
    <cellStyle name="20% - Ênfase3 4 2" xfId="144"/>
    <cellStyle name="20% - Ênfase3 4 3" xfId="145"/>
    <cellStyle name="20% - Ênfase3 4 4" xfId="146"/>
    <cellStyle name="20% - Ênfase3 4 5" xfId="147"/>
    <cellStyle name="20% - Ênfase3 4_TRT1" xfId="148"/>
    <cellStyle name="20% - Ênfase3 5" xfId="149"/>
    <cellStyle name="20% - Ênfase4 2" xfId="150"/>
    <cellStyle name="20% - Ênfase4 2 2" xfId="151"/>
    <cellStyle name="20% - Ênfase4 2 2 2" xfId="152"/>
    <cellStyle name="20% - Ênfase4 2 2 3" xfId="153"/>
    <cellStyle name="20% - Ênfase4 2 2 4" xfId="154"/>
    <cellStyle name="20% - Ênfase4 2 2 5" xfId="155"/>
    <cellStyle name="20% - Ênfase4 2 2_TRT1" xfId="156"/>
    <cellStyle name="20% - Ênfase4 2 3" xfId="157"/>
    <cellStyle name="20% - Ênfase4 2 4" xfId="158"/>
    <cellStyle name="20% - Ênfase4 2 5" xfId="159"/>
    <cellStyle name="20% - Ênfase4 2 6" xfId="160"/>
    <cellStyle name="20% - Ênfase4 2_05_Impactos_Demais PLs_2013_Dados CNJ de jul-12" xfId="161"/>
    <cellStyle name="20% - Ênfase4 3" xfId="162"/>
    <cellStyle name="20% - Ênfase4 3 2" xfId="163"/>
    <cellStyle name="20% - Ênfase4 3 3" xfId="164"/>
    <cellStyle name="20% - Ênfase4 3 4" xfId="165"/>
    <cellStyle name="20% - Ênfase4 3 5" xfId="166"/>
    <cellStyle name="20% - Ênfase4 3_TRT1" xfId="167"/>
    <cellStyle name="20% - Ênfase4 4" xfId="168"/>
    <cellStyle name="20% - Ênfase4 4 2" xfId="169"/>
    <cellStyle name="20% - Ênfase4 4 3" xfId="170"/>
    <cellStyle name="20% - Ênfase4 4 4" xfId="171"/>
    <cellStyle name="20% - Ênfase4 4 5" xfId="172"/>
    <cellStyle name="20% - Ênfase4 4_TRT1" xfId="173"/>
    <cellStyle name="20% - Ênfase4 5" xfId="174"/>
    <cellStyle name="20% - Ênfase5 2" xfId="175"/>
    <cellStyle name="20% - Ênfase5 2 2" xfId="176"/>
    <cellStyle name="20% - Ênfase5 2 2 2" xfId="177"/>
    <cellStyle name="20% - Ênfase5 2 2 3" xfId="178"/>
    <cellStyle name="20% - Ênfase5 2 2 4" xfId="179"/>
    <cellStyle name="20% - Ênfase5 2 2 5" xfId="180"/>
    <cellStyle name="20% - Ênfase5 2 2 6" xfId="181"/>
    <cellStyle name="20% - Ênfase5 2 2_TRT1" xfId="182"/>
    <cellStyle name="20% - Ênfase5 2 3" xfId="183"/>
    <cellStyle name="20% - Ênfase5 2 4" xfId="184"/>
    <cellStyle name="20% - Ênfase5 2 5" xfId="185"/>
    <cellStyle name="20% - Ênfase5 2 6" xfId="186"/>
    <cellStyle name="20% - Ênfase5 2 7" xfId="187"/>
    <cellStyle name="20% - Ênfase5 2_00_ANEXO V 2015 - VERSÃO INICIAL PLOA_2015" xfId="188"/>
    <cellStyle name="20% - Ênfase5 3" xfId="189"/>
    <cellStyle name="20% - Ênfase5 3 2" xfId="190"/>
    <cellStyle name="20% - Ênfase5 3 3" xfId="191"/>
    <cellStyle name="20% - Ênfase5 3 4" xfId="192"/>
    <cellStyle name="20% - Ênfase5 3 5" xfId="193"/>
    <cellStyle name="20% - Ênfase5 3 6" xfId="194"/>
    <cellStyle name="20% - Ênfase5 3_TRT1" xfId="195"/>
    <cellStyle name="20% - Ênfase5 4" xfId="196"/>
    <cellStyle name="20% - Ênfase5 4 2" xfId="197"/>
    <cellStyle name="20% - Ênfase5 4 3" xfId="198"/>
    <cellStyle name="20% - Ênfase5 4 4" xfId="199"/>
    <cellStyle name="20% - Ênfase5 4 5" xfId="200"/>
    <cellStyle name="20% - Ênfase5 4 6" xfId="201"/>
    <cellStyle name="20% - Ênfase5 4_TRT1" xfId="202"/>
    <cellStyle name="20% - Ênfase5 5" xfId="203"/>
    <cellStyle name="20% - Ênfase6 2" xfId="204"/>
    <cellStyle name="20% - Ênfase6 2 2" xfId="205"/>
    <cellStyle name="20% - Ênfase6 2 2 2" xfId="206"/>
    <cellStyle name="20% - Ênfase6 2 2 3" xfId="207"/>
    <cellStyle name="20% - Ênfase6 2 2 4" xfId="208"/>
    <cellStyle name="20% - Ênfase6 2 2 5" xfId="209"/>
    <cellStyle name="20% - Ênfase6 2 2 6" xfId="210"/>
    <cellStyle name="20% - Ênfase6 2 2 7" xfId="211"/>
    <cellStyle name="20% - Ênfase6 2 2 8" xfId="212"/>
    <cellStyle name="20% - Ênfase6 2 2_TRT1" xfId="213"/>
    <cellStyle name="20% - Ênfase6 2 3" xfId="214"/>
    <cellStyle name="20% - Ênfase6 2 4" xfId="215"/>
    <cellStyle name="20% - Ênfase6 2 5" xfId="216"/>
    <cellStyle name="20% - Ênfase6 2 6" xfId="217"/>
    <cellStyle name="20% - Ênfase6 2 7" xfId="218"/>
    <cellStyle name="20% - Ênfase6 2 8" xfId="219"/>
    <cellStyle name="20% - Ênfase6 2 9" xfId="220"/>
    <cellStyle name="20% - Ênfase6 2_00_ANEXO V 2015 - VERSÃO INICIAL PLOA_2015" xfId="221"/>
    <cellStyle name="20% - Ênfase6 3" xfId="222"/>
    <cellStyle name="20% - Ênfase6 3 2" xfId="223"/>
    <cellStyle name="20% - Ênfase6 3 3" xfId="224"/>
    <cellStyle name="20% - Ênfase6 3 4" xfId="225"/>
    <cellStyle name="20% - Ênfase6 3 5" xfId="226"/>
    <cellStyle name="20% - Ênfase6 3 6" xfId="227"/>
    <cellStyle name="20% - Ênfase6 3 7" xfId="228"/>
    <cellStyle name="20% - Ênfase6 3 8" xfId="229"/>
    <cellStyle name="20% - Ênfase6 3_TRT1" xfId="230"/>
    <cellStyle name="20% - Ênfase6 4" xfId="231"/>
    <cellStyle name="20% - Ênfase6 4 2" xfId="232"/>
    <cellStyle name="20% - Ênfase6 4 3" xfId="233"/>
    <cellStyle name="20% - Ênfase6 4 4" xfId="234"/>
    <cellStyle name="20% - Ênfase6 4 5" xfId="235"/>
    <cellStyle name="20% - Ênfase6 4_TRT1" xfId="236"/>
    <cellStyle name="20% - Ênfase6 5" xfId="237"/>
    <cellStyle name="40% - Accent1" xfId="238"/>
    <cellStyle name="40% - Accent1 2" xfId="239"/>
    <cellStyle name="40% - Accent1 3" xfId="240"/>
    <cellStyle name="40% - Accent1 4" xfId="241"/>
    <cellStyle name="40% - Accent1 5" xfId="242"/>
    <cellStyle name="40% - Accent1_TRT1" xfId="243"/>
    <cellStyle name="40% - Accent2" xfId="244"/>
    <cellStyle name="40% - Accent2 2" xfId="245"/>
    <cellStyle name="40% - Accent2 3" xfId="246"/>
    <cellStyle name="40% - Accent2 4" xfId="247"/>
    <cellStyle name="40% - Accent2 5" xfId="248"/>
    <cellStyle name="40% - Accent2_TRT1" xfId="249"/>
    <cellStyle name="40% - Accent3" xfId="250"/>
    <cellStyle name="40% - Accent3 2" xfId="251"/>
    <cellStyle name="40% - Accent3 3" xfId="252"/>
    <cellStyle name="40% - Accent3 4" xfId="253"/>
    <cellStyle name="40% - Accent3 5" xfId="254"/>
    <cellStyle name="40% - Accent3_TRT1" xfId="255"/>
    <cellStyle name="40% - Accent4" xfId="256"/>
    <cellStyle name="40% - Accent4 2" xfId="257"/>
    <cellStyle name="40% - Accent4 3" xfId="258"/>
    <cellStyle name="40% - Accent4 4" xfId="259"/>
    <cellStyle name="40% - Accent4 5" xfId="260"/>
    <cellStyle name="40% - Accent4_TRT1" xfId="261"/>
    <cellStyle name="40% - Accent5" xfId="262"/>
    <cellStyle name="40% - Accent5 2" xfId="263"/>
    <cellStyle name="40% - Accent5 3" xfId="264"/>
    <cellStyle name="40% - Accent5 4" xfId="265"/>
    <cellStyle name="40% - Accent5 5" xfId="266"/>
    <cellStyle name="40% - Accent5_TRT1" xfId="267"/>
    <cellStyle name="40% - Accent6" xfId="268"/>
    <cellStyle name="40% - Accent6 2" xfId="269"/>
    <cellStyle name="40% - Accent6 3" xfId="270"/>
    <cellStyle name="40% - Accent6 4" xfId="271"/>
    <cellStyle name="40% - Accent6 5" xfId="272"/>
    <cellStyle name="40% - Accent6 6" xfId="273"/>
    <cellStyle name="40% - Accent6_TRT1" xfId="274"/>
    <cellStyle name="40% - Ênfase1 2" xfId="275"/>
    <cellStyle name="40% - Ênfase1 2 2" xfId="276"/>
    <cellStyle name="40% - Ênfase1 2 2 2" xfId="277"/>
    <cellStyle name="40% - Ênfase1 2 2 3" xfId="278"/>
    <cellStyle name="40% - Ênfase1 2 2 4" xfId="279"/>
    <cellStyle name="40% - Ênfase1 2 2 5" xfId="280"/>
    <cellStyle name="40% - Ênfase1 2 2_TRT1" xfId="281"/>
    <cellStyle name="40% - Ênfase1 2 3" xfId="282"/>
    <cellStyle name="40% - Ênfase1 2 4" xfId="283"/>
    <cellStyle name="40% - Ênfase1 2 5" xfId="284"/>
    <cellStyle name="40% - Ênfase1 2 6" xfId="285"/>
    <cellStyle name="40% - Ênfase1 2_05_Impactos_Demais PLs_2013_Dados CNJ de jul-12" xfId="286"/>
    <cellStyle name="40% - Ênfase1 3" xfId="287"/>
    <cellStyle name="40% - Ênfase1 3 2" xfId="288"/>
    <cellStyle name="40% - Ênfase1 3 3" xfId="289"/>
    <cellStyle name="40% - Ênfase1 3 4" xfId="290"/>
    <cellStyle name="40% - Ênfase1 3 5" xfId="291"/>
    <cellStyle name="40% - Ênfase1 3_TRT1" xfId="292"/>
    <cellStyle name="40% - Ênfase1 4" xfId="293"/>
    <cellStyle name="40% - Ênfase1 4 2" xfId="294"/>
    <cellStyle name="40% - Ênfase1 4 3" xfId="295"/>
    <cellStyle name="40% - Ênfase1 4 4" xfId="296"/>
    <cellStyle name="40% - Ênfase1 4 5" xfId="297"/>
    <cellStyle name="40% - Ênfase1 4_TRT1" xfId="298"/>
    <cellStyle name="40% - Ênfase1 5" xfId="299"/>
    <cellStyle name="40% - Ênfase2 2" xfId="300"/>
    <cellStyle name="40% - Ênfase2 2 2" xfId="301"/>
    <cellStyle name="40% - Ênfase2 2 2 2" xfId="302"/>
    <cellStyle name="40% - Ênfase2 2 2 3" xfId="303"/>
    <cellStyle name="40% - Ênfase2 2 2 4" xfId="304"/>
    <cellStyle name="40% - Ênfase2 2 2 5" xfId="305"/>
    <cellStyle name="40% - Ênfase2 2 2_TRT1" xfId="306"/>
    <cellStyle name="40% - Ênfase2 2 3" xfId="307"/>
    <cellStyle name="40% - Ênfase2 2 4" xfId="308"/>
    <cellStyle name="40% - Ênfase2 2 5" xfId="309"/>
    <cellStyle name="40% - Ênfase2 2 6" xfId="310"/>
    <cellStyle name="40% - Ênfase2 2_05_Impactos_Demais PLs_2013_Dados CNJ de jul-12" xfId="311"/>
    <cellStyle name="40% - Ênfase2 3" xfId="312"/>
    <cellStyle name="40% - Ênfase2 3 2" xfId="313"/>
    <cellStyle name="40% - Ênfase2 3 3" xfId="314"/>
    <cellStyle name="40% - Ênfase2 3 4" xfId="315"/>
    <cellStyle name="40% - Ênfase2 3 5" xfId="316"/>
    <cellStyle name="40% - Ênfase2 3_TRT1" xfId="317"/>
    <cellStyle name="40% - Ênfase2 4" xfId="318"/>
    <cellStyle name="40% - Ênfase2 4 2" xfId="319"/>
    <cellStyle name="40% - Ênfase2 4 3" xfId="320"/>
    <cellStyle name="40% - Ênfase2 4 4" xfId="321"/>
    <cellStyle name="40% - Ênfase2 4 5" xfId="322"/>
    <cellStyle name="40% - Ênfase2 4_TRT1" xfId="323"/>
    <cellStyle name="40% - Ênfase2 5" xfId="324"/>
    <cellStyle name="40% - Ênfase3 2" xfId="325"/>
    <cellStyle name="40% - Ênfase3 2 2" xfId="326"/>
    <cellStyle name="40% - Ênfase3 2 2 2" xfId="327"/>
    <cellStyle name="40% - Ênfase3 2 2 3" xfId="328"/>
    <cellStyle name="40% - Ênfase3 2 2 4" xfId="329"/>
    <cellStyle name="40% - Ênfase3 2 2 5" xfId="330"/>
    <cellStyle name="40% - Ênfase3 2 2_TRT1" xfId="331"/>
    <cellStyle name="40% - Ênfase3 2 3" xfId="332"/>
    <cellStyle name="40% - Ênfase3 2 4" xfId="333"/>
    <cellStyle name="40% - Ênfase3 2 5" xfId="334"/>
    <cellStyle name="40% - Ênfase3 2 6" xfId="335"/>
    <cellStyle name="40% - Ênfase3 2_05_Impactos_Demais PLs_2013_Dados CNJ de jul-12" xfId="336"/>
    <cellStyle name="40% - Ênfase3 3" xfId="337"/>
    <cellStyle name="40% - Ênfase3 3 2" xfId="338"/>
    <cellStyle name="40% - Ênfase3 3 3" xfId="339"/>
    <cellStyle name="40% - Ênfase3 3 4" xfId="340"/>
    <cellStyle name="40% - Ênfase3 3 5" xfId="341"/>
    <cellStyle name="40% - Ênfase3 3_TRT1" xfId="342"/>
    <cellStyle name="40% - Ênfase3 4" xfId="343"/>
    <cellStyle name="40% - Ênfase3 4 2" xfId="344"/>
    <cellStyle name="40% - Ênfase3 4 3" xfId="345"/>
    <cellStyle name="40% - Ênfase3 4 4" xfId="346"/>
    <cellStyle name="40% - Ênfase3 4 5" xfId="347"/>
    <cellStyle name="40% - Ênfase3 4_TRT1" xfId="348"/>
    <cellStyle name="40% - Ênfase3 5" xfId="349"/>
    <cellStyle name="40% - Ênfase4 2" xfId="350"/>
    <cellStyle name="40% - Ênfase4 2 2" xfId="351"/>
    <cellStyle name="40% - Ênfase4 2 2 2" xfId="352"/>
    <cellStyle name="40% - Ênfase4 2 2 3" xfId="353"/>
    <cellStyle name="40% - Ênfase4 2 2 4" xfId="354"/>
    <cellStyle name="40% - Ênfase4 2 2 5" xfId="355"/>
    <cellStyle name="40% - Ênfase4 2 2_TRT1" xfId="356"/>
    <cellStyle name="40% - Ênfase4 2 3" xfId="357"/>
    <cellStyle name="40% - Ênfase4 2 4" xfId="358"/>
    <cellStyle name="40% - Ênfase4 2 5" xfId="359"/>
    <cellStyle name="40% - Ênfase4 2 6" xfId="360"/>
    <cellStyle name="40% - Ênfase4 2_05_Impactos_Demais PLs_2013_Dados CNJ de jul-12" xfId="361"/>
    <cellStyle name="40% - Ênfase4 3" xfId="362"/>
    <cellStyle name="40% - Ênfase4 3 2" xfId="363"/>
    <cellStyle name="40% - Ênfase4 3 3" xfId="364"/>
    <cellStyle name="40% - Ênfase4 3 4" xfId="365"/>
    <cellStyle name="40% - Ênfase4 3 5" xfId="366"/>
    <cellStyle name="40% - Ênfase4 3_TRT1" xfId="367"/>
    <cellStyle name="40% - Ênfase4 4" xfId="368"/>
    <cellStyle name="40% - Ênfase4 4 2" xfId="369"/>
    <cellStyle name="40% - Ênfase4 4 3" xfId="370"/>
    <cellStyle name="40% - Ênfase4 4 4" xfId="371"/>
    <cellStyle name="40% - Ênfase4 4 5" xfId="372"/>
    <cellStyle name="40% - Ênfase4 4_TRT1" xfId="373"/>
    <cellStyle name="40% - Ênfase4 5" xfId="374"/>
    <cellStyle name="40% - Ênfase5 2" xfId="375"/>
    <cellStyle name="40% - Ênfase5 2 2" xfId="376"/>
    <cellStyle name="40% - Ênfase5 2 2 2" xfId="377"/>
    <cellStyle name="40% - Ênfase5 2 2 3" xfId="378"/>
    <cellStyle name="40% - Ênfase5 2 2 4" xfId="379"/>
    <cellStyle name="40% - Ênfase5 2 2 5" xfId="380"/>
    <cellStyle name="40% - Ênfase5 2 2_TRT1" xfId="381"/>
    <cellStyle name="40% - Ênfase5 2 3" xfId="382"/>
    <cellStyle name="40% - Ênfase5 2 4" xfId="383"/>
    <cellStyle name="40% - Ênfase5 2 5" xfId="384"/>
    <cellStyle name="40% - Ênfase5 2 6" xfId="385"/>
    <cellStyle name="40% - Ênfase5 2_05_Impactos_Demais PLs_2013_Dados CNJ de jul-12" xfId="386"/>
    <cellStyle name="40% - Ênfase5 3" xfId="387"/>
    <cellStyle name="40% - Ênfase5 3 2" xfId="388"/>
    <cellStyle name="40% - Ênfase5 3 3" xfId="389"/>
    <cellStyle name="40% - Ênfase5 3 4" xfId="390"/>
    <cellStyle name="40% - Ênfase5 3 5" xfId="391"/>
    <cellStyle name="40% - Ênfase5 3_TRT1" xfId="392"/>
    <cellStyle name="40% - Ênfase5 4" xfId="393"/>
    <cellStyle name="40% - Ênfase5 4 2" xfId="394"/>
    <cellStyle name="40% - Ênfase5 4 3" xfId="395"/>
    <cellStyle name="40% - Ênfase5 4 4" xfId="396"/>
    <cellStyle name="40% - Ênfase5 4 5" xfId="397"/>
    <cellStyle name="40% - Ênfase5 4_TRT1" xfId="398"/>
    <cellStyle name="40% - Ênfase5 5" xfId="399"/>
    <cellStyle name="40% - Ênfase6 2" xfId="400"/>
    <cellStyle name="40% - Ênfase6 2 2" xfId="401"/>
    <cellStyle name="40% - Ênfase6 2 2 2" xfId="402"/>
    <cellStyle name="40% - Ênfase6 2 2 3" xfId="403"/>
    <cellStyle name="40% - Ênfase6 2 2 4" xfId="404"/>
    <cellStyle name="40% - Ênfase6 2 2 5" xfId="405"/>
    <cellStyle name="40% - Ênfase6 2 2 6" xfId="406"/>
    <cellStyle name="40% - Ênfase6 2 2_TRT1" xfId="407"/>
    <cellStyle name="40% - Ênfase6 2 3" xfId="408"/>
    <cellStyle name="40% - Ênfase6 2 4" xfId="409"/>
    <cellStyle name="40% - Ênfase6 2 5" xfId="410"/>
    <cellStyle name="40% - Ênfase6 2 6" xfId="411"/>
    <cellStyle name="40% - Ênfase6 2 7" xfId="412"/>
    <cellStyle name="40% - Ênfase6 2_05_Impactos_Demais PLs_2013_Dados CNJ de jul-12" xfId="413"/>
    <cellStyle name="40% - Ênfase6 3" xfId="414"/>
    <cellStyle name="40% - Ênfase6 3 2" xfId="415"/>
    <cellStyle name="40% - Ênfase6 3 3" xfId="416"/>
    <cellStyle name="40% - Ênfase6 3 4" xfId="417"/>
    <cellStyle name="40% - Ênfase6 3 5" xfId="418"/>
    <cellStyle name="40% - Ênfase6 3 6" xfId="419"/>
    <cellStyle name="40% - Ênfase6 3_TRT1" xfId="420"/>
    <cellStyle name="40% - Ênfase6 4" xfId="421"/>
    <cellStyle name="40% - Ênfase6 4 2" xfId="422"/>
    <cellStyle name="40% - Ênfase6 4 3" xfId="423"/>
    <cellStyle name="40% - Ênfase6 4 4" xfId="424"/>
    <cellStyle name="40% - Ênfase6 4 5" xfId="425"/>
    <cellStyle name="40% - Ênfase6 4 6" xfId="426"/>
    <cellStyle name="40% - Ênfase6 4_TRT1" xfId="427"/>
    <cellStyle name="40% - Ênfase6 5" xfId="428"/>
    <cellStyle name="60% - Accent1" xfId="429"/>
    <cellStyle name="60% - Accent1 2" xfId="430"/>
    <cellStyle name="60% - Accent1 3" xfId="431"/>
    <cellStyle name="60% - Accent1 4" xfId="432"/>
    <cellStyle name="60% - Accent1 5" xfId="433"/>
    <cellStyle name="60% - Accent1_TRT1" xfId="434"/>
    <cellStyle name="60% - Accent2" xfId="435"/>
    <cellStyle name="60% - Accent2 2" xfId="436"/>
    <cellStyle name="60% - Accent2 3" xfId="437"/>
    <cellStyle name="60% - Accent2 4" xfId="438"/>
    <cellStyle name="60% - Accent2 5" xfId="439"/>
    <cellStyle name="60% - Accent2_TRT1" xfId="440"/>
    <cellStyle name="60% - Accent3" xfId="441"/>
    <cellStyle name="60% - Accent3 2" xfId="442"/>
    <cellStyle name="60% - Accent3 3" xfId="443"/>
    <cellStyle name="60% - Accent3 4" xfId="444"/>
    <cellStyle name="60% - Accent3 5" xfId="445"/>
    <cellStyle name="60% - Accent3_TRT1" xfId="446"/>
    <cellStyle name="60% - Accent4" xfId="447"/>
    <cellStyle name="60% - Accent4 2" xfId="448"/>
    <cellStyle name="60% - Accent4 3" xfId="449"/>
    <cellStyle name="60% - Accent4 4" xfId="450"/>
    <cellStyle name="60% - Accent4 5" xfId="451"/>
    <cellStyle name="60% - Accent4_TRT1" xfId="452"/>
    <cellStyle name="60% - Accent5" xfId="453"/>
    <cellStyle name="60% - Accent5 2" xfId="454"/>
    <cellStyle name="60% - Accent5 3" xfId="455"/>
    <cellStyle name="60% - Accent5 4" xfId="456"/>
    <cellStyle name="60% - Accent5 5" xfId="457"/>
    <cellStyle name="60% - Accent5 6" xfId="458"/>
    <cellStyle name="60% - Accent5_TRT1" xfId="459"/>
    <cellStyle name="60% - Accent6" xfId="460"/>
    <cellStyle name="60% - Accent6 2" xfId="461"/>
    <cellStyle name="60% - Accent6 3" xfId="462"/>
    <cellStyle name="60% - Accent6 4" xfId="463"/>
    <cellStyle name="60% - Accent6 5" xfId="464"/>
    <cellStyle name="60% - Accent6_TRT1" xfId="465"/>
    <cellStyle name="60% - Ênfase1 2" xfId="466"/>
    <cellStyle name="60% - Ênfase1 2 2" xfId="467"/>
    <cellStyle name="60% - Ênfase1 2 2 2" xfId="468"/>
    <cellStyle name="60% - Ênfase1 2 2 3" xfId="469"/>
    <cellStyle name="60% - Ênfase1 2 2 4" xfId="470"/>
    <cellStyle name="60% - Ênfase1 2 2 5" xfId="471"/>
    <cellStyle name="60% - Ênfase1 2 2_TRT1" xfId="472"/>
    <cellStyle name="60% - Ênfase1 2 3" xfId="473"/>
    <cellStyle name="60% - Ênfase1 2 4" xfId="474"/>
    <cellStyle name="60% - Ênfase1 2 5" xfId="475"/>
    <cellStyle name="60% - Ênfase1 2 6" xfId="476"/>
    <cellStyle name="60% - Ênfase1 2_05_Impactos_Demais PLs_2013_Dados CNJ de jul-12" xfId="477"/>
    <cellStyle name="60% - Ênfase1 3" xfId="478"/>
    <cellStyle name="60% - Ênfase1 3 2" xfId="479"/>
    <cellStyle name="60% - Ênfase1 3 3" xfId="480"/>
    <cellStyle name="60% - Ênfase1 3 4" xfId="481"/>
    <cellStyle name="60% - Ênfase1 3 5" xfId="482"/>
    <cellStyle name="60% - Ênfase1 3_TRT1" xfId="483"/>
    <cellStyle name="60% - Ênfase1 4" xfId="484"/>
    <cellStyle name="60% - Ênfase1 4 2" xfId="485"/>
    <cellStyle name="60% - Ênfase1 4 3" xfId="486"/>
    <cellStyle name="60% - Ênfase1 4 4" xfId="487"/>
    <cellStyle name="60% - Ênfase1 4 5" xfId="488"/>
    <cellStyle name="60% - Ênfase1 4_TRT1" xfId="489"/>
    <cellStyle name="60% - Ênfase1 5" xfId="490"/>
    <cellStyle name="60% - Ênfase2 2" xfId="491"/>
    <cellStyle name="60% - Ênfase2 2 2" xfId="492"/>
    <cellStyle name="60% - Ênfase2 2 2 2" xfId="493"/>
    <cellStyle name="60% - Ênfase2 2 2 3" xfId="494"/>
    <cellStyle name="60% - Ênfase2 2 2 4" xfId="495"/>
    <cellStyle name="60% - Ênfase2 2 2 5" xfId="496"/>
    <cellStyle name="60% - Ênfase2 2 2_TRT1" xfId="497"/>
    <cellStyle name="60% - Ênfase2 2 3" xfId="498"/>
    <cellStyle name="60% - Ênfase2 2 4" xfId="499"/>
    <cellStyle name="60% - Ênfase2 2 5" xfId="500"/>
    <cellStyle name="60% - Ênfase2 2 6" xfId="501"/>
    <cellStyle name="60% - Ênfase2 2_05_Impactos_Demais PLs_2013_Dados CNJ de jul-12" xfId="502"/>
    <cellStyle name="60% - Ênfase2 3" xfId="503"/>
    <cellStyle name="60% - Ênfase2 3 2" xfId="504"/>
    <cellStyle name="60% - Ênfase2 3 3" xfId="505"/>
    <cellStyle name="60% - Ênfase2 3 4" xfId="506"/>
    <cellStyle name="60% - Ênfase2 3 5" xfId="507"/>
    <cellStyle name="60% - Ênfase2 3_TRT1" xfId="508"/>
    <cellStyle name="60% - Ênfase2 4" xfId="509"/>
    <cellStyle name="60% - Ênfase2 4 2" xfId="510"/>
    <cellStyle name="60% - Ênfase2 4 3" xfId="511"/>
    <cellStyle name="60% - Ênfase2 4 4" xfId="512"/>
    <cellStyle name="60% - Ênfase2 4 5" xfId="513"/>
    <cellStyle name="60% - Ênfase2 4_TRT1" xfId="514"/>
    <cellStyle name="60% - Ênfase2 5" xfId="515"/>
    <cellStyle name="60% - Ênfase3 2" xfId="516"/>
    <cellStyle name="60% - Ênfase3 2 2" xfId="517"/>
    <cellStyle name="60% - Ênfase3 2 2 2" xfId="518"/>
    <cellStyle name="60% - Ênfase3 2 2 3" xfId="519"/>
    <cellStyle name="60% - Ênfase3 2 2 4" xfId="520"/>
    <cellStyle name="60% - Ênfase3 2 2 5" xfId="521"/>
    <cellStyle name="60% - Ênfase3 2 2_TRT1" xfId="522"/>
    <cellStyle name="60% - Ênfase3 2 3" xfId="523"/>
    <cellStyle name="60% - Ênfase3 2 4" xfId="524"/>
    <cellStyle name="60% - Ênfase3 2 5" xfId="525"/>
    <cellStyle name="60% - Ênfase3 2 6" xfId="526"/>
    <cellStyle name="60% - Ênfase3 2_05_Impactos_Demais PLs_2013_Dados CNJ de jul-12" xfId="527"/>
    <cellStyle name="60% - Ênfase3 3" xfId="528"/>
    <cellStyle name="60% - Ênfase3 3 2" xfId="529"/>
    <cellStyle name="60% - Ênfase3 3 3" xfId="530"/>
    <cellStyle name="60% - Ênfase3 3 4" xfId="531"/>
    <cellStyle name="60% - Ênfase3 3 5" xfId="532"/>
    <cellStyle name="60% - Ênfase3 3_TRT1" xfId="533"/>
    <cellStyle name="60% - Ênfase3 4" xfId="534"/>
    <cellStyle name="60% - Ênfase3 4 2" xfId="535"/>
    <cellStyle name="60% - Ênfase3 4 3" xfId="536"/>
    <cellStyle name="60% - Ênfase3 4 4" xfId="537"/>
    <cellStyle name="60% - Ênfase3 4 5" xfId="538"/>
    <cellStyle name="60% - Ênfase3 4_TRT1" xfId="539"/>
    <cellStyle name="60% - Ênfase3 5" xfId="540"/>
    <cellStyle name="60% - Ênfase4 2" xfId="541"/>
    <cellStyle name="60% - Ênfase4 2 2" xfId="542"/>
    <cellStyle name="60% - Ênfase4 2 2 2" xfId="543"/>
    <cellStyle name="60% - Ênfase4 2 2 3" xfId="544"/>
    <cellStyle name="60% - Ênfase4 2 2 4" xfId="545"/>
    <cellStyle name="60% - Ênfase4 2 2 5" xfId="546"/>
    <cellStyle name="60% - Ênfase4 2 2_TRT1" xfId="547"/>
    <cellStyle name="60% - Ênfase4 2 3" xfId="548"/>
    <cellStyle name="60% - Ênfase4 2 4" xfId="549"/>
    <cellStyle name="60% - Ênfase4 2 5" xfId="550"/>
    <cellStyle name="60% - Ênfase4 2 6" xfId="551"/>
    <cellStyle name="60% - Ênfase4 2_05_Impactos_Demais PLs_2013_Dados CNJ de jul-12" xfId="552"/>
    <cellStyle name="60% - Ênfase4 3" xfId="553"/>
    <cellStyle name="60% - Ênfase4 3 2" xfId="554"/>
    <cellStyle name="60% - Ênfase4 3 3" xfId="555"/>
    <cellStyle name="60% - Ênfase4 3 4" xfId="556"/>
    <cellStyle name="60% - Ênfase4 3 5" xfId="557"/>
    <cellStyle name="60% - Ênfase4 3_TRT1" xfId="558"/>
    <cellStyle name="60% - Ênfase4 4" xfId="559"/>
    <cellStyle name="60% - Ênfase4 4 2" xfId="560"/>
    <cellStyle name="60% - Ênfase4 4 3" xfId="561"/>
    <cellStyle name="60% - Ênfase4 4 4" xfId="562"/>
    <cellStyle name="60% - Ênfase4 4 5" xfId="563"/>
    <cellStyle name="60% - Ênfase4 4_TRT1" xfId="564"/>
    <cellStyle name="60% - Ênfase4 5" xfId="565"/>
    <cellStyle name="60% - Ênfase5 2" xfId="566"/>
    <cellStyle name="60% - Ênfase5 2 2" xfId="567"/>
    <cellStyle name="60% - Ênfase5 2 2 2" xfId="568"/>
    <cellStyle name="60% - Ênfase5 2 2 3" xfId="569"/>
    <cellStyle name="60% - Ênfase5 2 2 4" xfId="570"/>
    <cellStyle name="60% - Ênfase5 2 2 5" xfId="571"/>
    <cellStyle name="60% - Ênfase5 2 2 6" xfId="572"/>
    <cellStyle name="60% - Ênfase5 2 2_TRT1" xfId="573"/>
    <cellStyle name="60% - Ênfase5 2 3" xfId="574"/>
    <cellStyle name="60% - Ênfase5 2 4" xfId="575"/>
    <cellStyle name="60% - Ênfase5 2 5" xfId="576"/>
    <cellStyle name="60% - Ênfase5 2 6" xfId="577"/>
    <cellStyle name="60% - Ênfase5 2 7" xfId="578"/>
    <cellStyle name="60% - Ênfase5 2_05_Impactos_Demais PLs_2013_Dados CNJ de jul-12" xfId="579"/>
    <cellStyle name="60% - Ênfase5 3" xfId="580"/>
    <cellStyle name="60% - Ênfase5 3 2" xfId="581"/>
    <cellStyle name="60% - Ênfase5 3 3" xfId="582"/>
    <cellStyle name="60% - Ênfase5 3 4" xfId="583"/>
    <cellStyle name="60% - Ênfase5 3 5" xfId="584"/>
    <cellStyle name="60% - Ênfase5 3 6" xfId="585"/>
    <cellStyle name="60% - Ênfase5 3_TRT1" xfId="586"/>
    <cellStyle name="60% - Ênfase5 4" xfId="587"/>
    <cellStyle name="60% - Ênfase5 4 2" xfId="588"/>
    <cellStyle name="60% - Ênfase5 4 3" xfId="589"/>
    <cellStyle name="60% - Ênfase5 4 4" xfId="590"/>
    <cellStyle name="60% - Ênfase5 4 5" xfId="591"/>
    <cellStyle name="60% - Ênfase5 4 6" xfId="592"/>
    <cellStyle name="60% - Ênfase5 4_TRT1" xfId="593"/>
    <cellStyle name="60% - Ênfase5 5" xfId="594"/>
    <cellStyle name="60% - Ênfase6 2" xfId="595"/>
    <cellStyle name="60% - Ênfase6 2 2" xfId="596"/>
    <cellStyle name="60% - Ênfase6 2 2 2" xfId="597"/>
    <cellStyle name="60% - Ênfase6 2 2 3" xfId="598"/>
    <cellStyle name="60% - Ênfase6 2 2 4" xfId="599"/>
    <cellStyle name="60% - Ênfase6 2 2 5" xfId="600"/>
    <cellStyle name="60% - Ênfase6 2 2_TRT1" xfId="601"/>
    <cellStyle name="60% - Ênfase6 2 3" xfId="602"/>
    <cellStyle name="60% - Ênfase6 2 4" xfId="603"/>
    <cellStyle name="60% - Ênfase6 2 5" xfId="604"/>
    <cellStyle name="60% - Ênfase6 2 6" xfId="605"/>
    <cellStyle name="60% - Ênfase6 2_05_Impactos_Demais PLs_2013_Dados CNJ de jul-12" xfId="606"/>
    <cellStyle name="60% - Ênfase6 3" xfId="607"/>
    <cellStyle name="60% - Ênfase6 3 2" xfId="608"/>
    <cellStyle name="60% - Ênfase6 3 3" xfId="609"/>
    <cellStyle name="60% - Ênfase6 3 4" xfId="610"/>
    <cellStyle name="60% - Ênfase6 3 5" xfId="611"/>
    <cellStyle name="60% - Ênfase6 3_TRT1" xfId="612"/>
    <cellStyle name="60% - Ênfase6 4" xfId="613"/>
    <cellStyle name="60% - Ênfase6 4 2" xfId="614"/>
    <cellStyle name="60% - Ênfase6 4 3" xfId="615"/>
    <cellStyle name="60% - Ênfase6 4 4" xfId="616"/>
    <cellStyle name="60% - Ênfase6 4 5" xfId="617"/>
    <cellStyle name="60% - Ênfase6 4_TRT1" xfId="618"/>
    <cellStyle name="60% - Ênfase6 5" xfId="619"/>
    <cellStyle name="Accent 1 5" xfId="620"/>
    <cellStyle name="Accent 2 6" xfId="621"/>
    <cellStyle name="Accent 3 7" xfId="622"/>
    <cellStyle name="Accent 4" xfId="623"/>
    <cellStyle name="Accent1" xfId="624"/>
    <cellStyle name="Accent1 2" xfId="625"/>
    <cellStyle name="Accent1 3" xfId="626"/>
    <cellStyle name="Accent1 4" xfId="627"/>
    <cellStyle name="Accent1 5" xfId="628"/>
    <cellStyle name="Accent1_TRT1" xfId="629"/>
    <cellStyle name="Accent2" xfId="630"/>
    <cellStyle name="Accent2 2" xfId="631"/>
    <cellStyle name="Accent2 3" xfId="632"/>
    <cellStyle name="Accent2 4" xfId="633"/>
    <cellStyle name="Accent2 5" xfId="634"/>
    <cellStyle name="Accent2 6" xfId="635"/>
    <cellStyle name="Accent2_TRT1" xfId="636"/>
    <cellStyle name="Accent3" xfId="637"/>
    <cellStyle name="Accent3 2" xfId="638"/>
    <cellStyle name="Accent3 3" xfId="639"/>
    <cellStyle name="Accent3 4" xfId="640"/>
    <cellStyle name="Accent3 5" xfId="641"/>
    <cellStyle name="Accent3_TRT1" xfId="642"/>
    <cellStyle name="Accent4" xfId="643"/>
    <cellStyle name="Accent4 2" xfId="644"/>
    <cellStyle name="Accent4 3" xfId="645"/>
    <cellStyle name="Accent4 4" xfId="646"/>
    <cellStyle name="Accent4 5" xfId="647"/>
    <cellStyle name="Accent4_TRT1" xfId="648"/>
    <cellStyle name="Accent5" xfId="649"/>
    <cellStyle name="Accent5 2" xfId="650"/>
    <cellStyle name="Accent5 3" xfId="651"/>
    <cellStyle name="Accent5 4" xfId="652"/>
    <cellStyle name="Accent5 5" xfId="653"/>
    <cellStyle name="Accent5 6" xfId="654"/>
    <cellStyle name="Accent5_TRT1" xfId="655"/>
    <cellStyle name="Accent6" xfId="656"/>
    <cellStyle name="Accent6 2" xfId="657"/>
    <cellStyle name="Accent6 3" xfId="658"/>
    <cellStyle name="Accent6 4" xfId="659"/>
    <cellStyle name="Accent6 5" xfId="660"/>
    <cellStyle name="Accent6_TRT1" xfId="661"/>
    <cellStyle name="Accent_TRT15" xfId="662"/>
    <cellStyle name="b0let" xfId="663"/>
    <cellStyle name="b0let 2" xfId="664"/>
    <cellStyle name="b0let 3" xfId="665"/>
    <cellStyle name="b0let 4" xfId="666"/>
    <cellStyle name="b0let_TRT1" xfId="667"/>
    <cellStyle name="Bad 1" xfId="668"/>
    <cellStyle name="Bad 1 2" xfId="669"/>
    <cellStyle name="Bad 1 3" xfId="670"/>
    <cellStyle name="Bad 1_TRT1" xfId="671"/>
    <cellStyle name="Bad 2" xfId="672"/>
    <cellStyle name="Bad 3" xfId="673"/>
    <cellStyle name="Bad 8" xfId="674"/>
    <cellStyle name="Bad_TRT15" xfId="675"/>
    <cellStyle name="Bol-Data" xfId="676"/>
    <cellStyle name="Bol-Data 2" xfId="677"/>
    <cellStyle name="Bol-Data_TRT3" xfId="678"/>
    <cellStyle name="bolet" xfId="679"/>
    <cellStyle name="bolet 2" xfId="680"/>
    <cellStyle name="bolet_TRT3" xfId="681"/>
    <cellStyle name="Boletim" xfId="682"/>
    <cellStyle name="Boletim 2" xfId="683"/>
    <cellStyle name="Boletim_TRT3" xfId="684"/>
    <cellStyle name="Bom 2" xfId="685"/>
    <cellStyle name="Bom 2 2" xfId="686"/>
    <cellStyle name="Bom 2 2 2" xfId="687"/>
    <cellStyle name="Bom 2 2 3" xfId="688"/>
    <cellStyle name="Bom 2 2 4" xfId="689"/>
    <cellStyle name="Bom 2 2 5" xfId="690"/>
    <cellStyle name="Bom 2 2_TRT1" xfId="691"/>
    <cellStyle name="Bom 2 3" xfId="692"/>
    <cellStyle name="Bom 2 4" xfId="693"/>
    <cellStyle name="Bom 2 5" xfId="694"/>
    <cellStyle name="Bom 2 6" xfId="695"/>
    <cellStyle name="Bom 2_05_Impactos_Demais PLs_2013_Dados CNJ de jul-12" xfId="696"/>
    <cellStyle name="Bom 3" xfId="697"/>
    <cellStyle name="Bom 3 2" xfId="698"/>
    <cellStyle name="Bom 3 3" xfId="699"/>
    <cellStyle name="Bom 3 4" xfId="700"/>
    <cellStyle name="Bom 3 5" xfId="701"/>
    <cellStyle name="Bom 3_TRT1" xfId="702"/>
    <cellStyle name="Bom 4" xfId="703"/>
    <cellStyle name="Bom 4 2" xfId="704"/>
    <cellStyle name="Bom 4 3" xfId="705"/>
    <cellStyle name="Bom 4 4" xfId="706"/>
    <cellStyle name="Bom 4 5" xfId="707"/>
    <cellStyle name="Bom 4_TRT1" xfId="708"/>
    <cellStyle name="Bom 5" xfId="709"/>
    <cellStyle name="Cabeçalho 1" xfId="710"/>
    <cellStyle name="Cabeçalho 1 2" xfId="711"/>
    <cellStyle name="Cabeçalho 1 3" xfId="712"/>
    <cellStyle name="Cabeçalho 1 4" xfId="713"/>
    <cellStyle name="Cabeçalho 1_TRT1" xfId="714"/>
    <cellStyle name="Cabeçalho 2" xfId="715"/>
    <cellStyle name="Cabeçalho 2 2" xfId="716"/>
    <cellStyle name="Cabeçalho 2 3" xfId="717"/>
    <cellStyle name="Cabeçalho 2 4" xfId="718"/>
    <cellStyle name="Cabeçalho 2_TRT1" xfId="719"/>
    <cellStyle name="Cabe‡alho 1" xfId="720"/>
    <cellStyle name="Cabe‡alho 1 2" xfId="721"/>
    <cellStyle name="Cabe‡alho 1 3" xfId="722"/>
    <cellStyle name="Cabe‡alho 1 4" xfId="723"/>
    <cellStyle name="Cabe‡alho 1_TRT1" xfId="724"/>
    <cellStyle name="Cabe‡alho 2" xfId="725"/>
    <cellStyle name="Cabe‡alho 2 2" xfId="726"/>
    <cellStyle name="Cabe‡alho 2 3" xfId="727"/>
    <cellStyle name="Cabe‡alho 2 4" xfId="728"/>
    <cellStyle name="Cabe‡alho 2_TRT1" xfId="729"/>
    <cellStyle name="Calculation" xfId="730"/>
    <cellStyle name="Calculation 10" xfId="731"/>
    <cellStyle name="Calculation 11" xfId="732"/>
    <cellStyle name="Calculation 12" xfId="733"/>
    <cellStyle name="Calculation 13" xfId="734"/>
    <cellStyle name="Calculation 14" xfId="735"/>
    <cellStyle name="Calculation 15" xfId="736"/>
    <cellStyle name="Calculation 16" xfId="737"/>
    <cellStyle name="Calculation 17" xfId="738"/>
    <cellStyle name="Calculation 18" xfId="739"/>
    <cellStyle name="Calculation 19" xfId="740"/>
    <cellStyle name="Calculation 2" xfId="741"/>
    <cellStyle name="Calculation 2 2" xfId="742"/>
    <cellStyle name="Calculation 20" xfId="743"/>
    <cellStyle name="Calculation 21" xfId="744"/>
    <cellStyle name="Calculation 22" xfId="745"/>
    <cellStyle name="Calculation 23" xfId="746"/>
    <cellStyle name="Calculation 24" xfId="747"/>
    <cellStyle name="Calculation 3" xfId="748"/>
    <cellStyle name="Calculation 4" xfId="749"/>
    <cellStyle name="Calculation 5" xfId="750"/>
    <cellStyle name="Calculation 6" xfId="751"/>
    <cellStyle name="Calculation 7" xfId="752"/>
    <cellStyle name="Calculation 8" xfId="753"/>
    <cellStyle name="Calculation 9" xfId="754"/>
    <cellStyle name="Calculation_TRT1" xfId="755"/>
    <cellStyle name="Capítulo" xfId="756"/>
    <cellStyle name="Capítulo 2" xfId="757"/>
    <cellStyle name="Capítulo_TRT3" xfId="758"/>
    <cellStyle name="Check Cell" xfId="759"/>
    <cellStyle name="Check Cell 2" xfId="760"/>
    <cellStyle name="Check Cell 3" xfId="761"/>
    <cellStyle name="Check Cell 4" xfId="762"/>
    <cellStyle name="Check Cell 5" xfId="763"/>
    <cellStyle name="Check Cell 6" xfId="764"/>
    <cellStyle name="Check Cell_TRT1" xfId="765"/>
    <cellStyle name="Comma" xfId="766"/>
    <cellStyle name="Comma 10" xfId="767"/>
    <cellStyle name="Comma 11" xfId="768"/>
    <cellStyle name="Comma 2" xfId="769"/>
    <cellStyle name="Comma 2 2" xfId="770"/>
    <cellStyle name="Comma 2 2 2" xfId="771"/>
    <cellStyle name="Comma 2 3" xfId="772"/>
    <cellStyle name="Comma 2 4" xfId="773"/>
    <cellStyle name="Comma 2_TRT1" xfId="774"/>
    <cellStyle name="Comma 3" xfId="775"/>
    <cellStyle name="Comma 3 2" xfId="776"/>
    <cellStyle name="Comma 3 2 2" xfId="777"/>
    <cellStyle name="Comma 3 3" xfId="778"/>
    <cellStyle name="Comma 3 4" xfId="779"/>
    <cellStyle name="Comma 3_TRT1" xfId="780"/>
    <cellStyle name="Comma 4" xfId="781"/>
    <cellStyle name="Comma 5" xfId="782"/>
    <cellStyle name="Comma 6" xfId="783"/>
    <cellStyle name="Comma 7" xfId="784"/>
    <cellStyle name="Comma 8" xfId="785"/>
    <cellStyle name="Comma 9" xfId="786"/>
    <cellStyle name="Comma [0]_Auxiliar" xfId="787"/>
    <cellStyle name="Comma0" xfId="788"/>
    <cellStyle name="Comma0 2" xfId="789"/>
    <cellStyle name="Comma0 3" xfId="790"/>
    <cellStyle name="Comma0 4" xfId="791"/>
    <cellStyle name="Comma0_TRT1" xfId="792"/>
    <cellStyle name="Comma_Agenda" xfId="793"/>
    <cellStyle name="Currency [0]_Auxiliar" xfId="794"/>
    <cellStyle name="Currency0" xfId="795"/>
    <cellStyle name="Currency0 2" xfId="796"/>
    <cellStyle name="Currency0 3" xfId="797"/>
    <cellStyle name="Currency0 4" xfId="798"/>
    <cellStyle name="Currency0_TRT1" xfId="799"/>
    <cellStyle name="Currency_Auxiliar" xfId="800"/>
    <cellStyle name="Cálculo 2" xfId="801"/>
    <cellStyle name="Cálculo 2 10" xfId="802"/>
    <cellStyle name="Cálculo 2 11" xfId="803"/>
    <cellStyle name="Cálculo 2 12" xfId="804"/>
    <cellStyle name="Cálculo 2 13" xfId="805"/>
    <cellStyle name="Cálculo 2 14" xfId="806"/>
    <cellStyle name="Cálculo 2 15" xfId="807"/>
    <cellStyle name="Cálculo 2 16" xfId="808"/>
    <cellStyle name="Cálculo 2 17" xfId="809"/>
    <cellStyle name="Cálculo 2 18" xfId="810"/>
    <cellStyle name="Cálculo 2 19" xfId="811"/>
    <cellStyle name="Cálculo 2 2" xfId="812"/>
    <cellStyle name="Cálculo 2 2 10" xfId="813"/>
    <cellStyle name="Cálculo 2 2 11" xfId="814"/>
    <cellStyle name="Cálculo 2 2 12" xfId="815"/>
    <cellStyle name="Cálculo 2 2 13" xfId="816"/>
    <cellStyle name="Cálculo 2 2 14" xfId="817"/>
    <cellStyle name="Cálculo 2 2 15" xfId="818"/>
    <cellStyle name="Cálculo 2 2 16" xfId="819"/>
    <cellStyle name="Cálculo 2 2 17" xfId="820"/>
    <cellStyle name="Cálculo 2 2 18" xfId="821"/>
    <cellStyle name="Cálculo 2 2 19" xfId="822"/>
    <cellStyle name="Cálculo 2 2 2" xfId="823"/>
    <cellStyle name="Cálculo 2 2 2 2" xfId="824"/>
    <cellStyle name="Cálculo 2 2 20" xfId="825"/>
    <cellStyle name="Cálculo 2 2 21" xfId="826"/>
    <cellStyle name="Cálculo 2 2 22" xfId="827"/>
    <cellStyle name="Cálculo 2 2 23" xfId="828"/>
    <cellStyle name="Cálculo 2 2 24" xfId="829"/>
    <cellStyle name="Cálculo 2 2 3" xfId="830"/>
    <cellStyle name="Cálculo 2 2 4" xfId="831"/>
    <cellStyle name="Cálculo 2 2 5" xfId="832"/>
    <cellStyle name="Cálculo 2 2 6" xfId="833"/>
    <cellStyle name="Cálculo 2 2 7" xfId="834"/>
    <cellStyle name="Cálculo 2 2 8" xfId="835"/>
    <cellStyle name="Cálculo 2 2 9" xfId="836"/>
    <cellStyle name="Cálculo 2 20" xfId="837"/>
    <cellStyle name="Cálculo 2 21" xfId="838"/>
    <cellStyle name="Cálculo 2 22" xfId="839"/>
    <cellStyle name="Cálculo 2 23" xfId="840"/>
    <cellStyle name="Cálculo 2 24" xfId="841"/>
    <cellStyle name="Cálculo 2 25" xfId="842"/>
    <cellStyle name="Cálculo 2 2_TRT1" xfId="843"/>
    <cellStyle name="Cálculo 2 3" xfId="844"/>
    <cellStyle name="Cálculo 2 3 2" xfId="845"/>
    <cellStyle name="Cálculo 2 4" xfId="846"/>
    <cellStyle name="Cálculo 2 5" xfId="847"/>
    <cellStyle name="Cálculo 2 6" xfId="848"/>
    <cellStyle name="Cálculo 2 7" xfId="849"/>
    <cellStyle name="Cálculo 2 8" xfId="850"/>
    <cellStyle name="Cálculo 2 9" xfId="851"/>
    <cellStyle name="Cálculo 2_05_Impactos_Demais PLs_2013_Dados CNJ de jul-12" xfId="852"/>
    <cellStyle name="Cálculo 3" xfId="853"/>
    <cellStyle name="Cálculo 3 10" xfId="854"/>
    <cellStyle name="Cálculo 3 11" xfId="855"/>
    <cellStyle name="Cálculo 3 12" xfId="856"/>
    <cellStyle name="Cálculo 3 13" xfId="857"/>
    <cellStyle name="Cálculo 3 14" xfId="858"/>
    <cellStyle name="Cálculo 3 15" xfId="859"/>
    <cellStyle name="Cálculo 3 16" xfId="860"/>
    <cellStyle name="Cálculo 3 17" xfId="861"/>
    <cellStyle name="Cálculo 3 18" xfId="862"/>
    <cellStyle name="Cálculo 3 19" xfId="863"/>
    <cellStyle name="Cálculo 3 2" xfId="864"/>
    <cellStyle name="Cálculo 3 2 2" xfId="865"/>
    <cellStyle name="Cálculo 3 20" xfId="866"/>
    <cellStyle name="Cálculo 3 21" xfId="867"/>
    <cellStyle name="Cálculo 3 22" xfId="868"/>
    <cellStyle name="Cálculo 3 23" xfId="869"/>
    <cellStyle name="Cálculo 3 24" xfId="870"/>
    <cellStyle name="Cálculo 3 3" xfId="871"/>
    <cellStyle name="Cálculo 3 4" xfId="872"/>
    <cellStyle name="Cálculo 3 5" xfId="873"/>
    <cellStyle name="Cálculo 3 6" xfId="874"/>
    <cellStyle name="Cálculo 3 7" xfId="875"/>
    <cellStyle name="Cálculo 3 8" xfId="876"/>
    <cellStyle name="Cálculo 3 9" xfId="877"/>
    <cellStyle name="Cálculo 3_TRT1" xfId="878"/>
    <cellStyle name="Cálculo 4" xfId="879"/>
    <cellStyle name="Cálculo 4 10" xfId="880"/>
    <cellStyle name="Cálculo 4 11" xfId="881"/>
    <cellStyle name="Cálculo 4 12" xfId="882"/>
    <cellStyle name="Cálculo 4 13" xfId="883"/>
    <cellStyle name="Cálculo 4 14" xfId="884"/>
    <cellStyle name="Cálculo 4 15" xfId="885"/>
    <cellStyle name="Cálculo 4 16" xfId="886"/>
    <cellStyle name="Cálculo 4 17" xfId="887"/>
    <cellStyle name="Cálculo 4 18" xfId="888"/>
    <cellStyle name="Cálculo 4 19" xfId="889"/>
    <cellStyle name="Cálculo 4 2" xfId="890"/>
    <cellStyle name="Cálculo 4 2 2" xfId="891"/>
    <cellStyle name="Cálculo 4 20" xfId="892"/>
    <cellStyle name="Cálculo 4 21" xfId="893"/>
    <cellStyle name="Cálculo 4 22" xfId="894"/>
    <cellStyle name="Cálculo 4 23" xfId="895"/>
    <cellStyle name="Cálculo 4 24" xfId="896"/>
    <cellStyle name="Cálculo 4 3" xfId="897"/>
    <cellStyle name="Cálculo 4 4" xfId="898"/>
    <cellStyle name="Cálculo 4 5" xfId="899"/>
    <cellStyle name="Cálculo 4 6" xfId="900"/>
    <cellStyle name="Cálculo 4 7" xfId="901"/>
    <cellStyle name="Cálculo 4 8" xfId="902"/>
    <cellStyle name="Cálculo 4 9" xfId="903"/>
    <cellStyle name="Cálculo 4_TRT1" xfId="904"/>
    <cellStyle name="Cálculo 5" xfId="905"/>
    <cellStyle name="Célula de Verificação 2" xfId="906"/>
    <cellStyle name="Célula de Verificação 2 2" xfId="907"/>
    <cellStyle name="Célula de Verificação 2 2 2" xfId="908"/>
    <cellStyle name="Célula de Verificação 2 2 3" xfId="909"/>
    <cellStyle name="Célula de Verificação 2 2 4" xfId="910"/>
    <cellStyle name="Célula de Verificação 2 2 5" xfId="911"/>
    <cellStyle name="Célula de Verificação 2 2 6" xfId="912"/>
    <cellStyle name="Célula de Verificação 2 2_TRT1" xfId="913"/>
    <cellStyle name="Célula de Verificação 2 3" xfId="914"/>
    <cellStyle name="Célula de Verificação 2 4" xfId="915"/>
    <cellStyle name="Célula de Verificação 2 5" xfId="916"/>
    <cellStyle name="Célula de Verificação 2 6" xfId="917"/>
    <cellStyle name="Célula de Verificação 2 7" xfId="918"/>
    <cellStyle name="Célula de Verificação 2_05_Impactos_Demais PLs_2013_Dados CNJ de jul-12" xfId="919"/>
    <cellStyle name="Célula de Verificação 3" xfId="920"/>
    <cellStyle name="Célula de Verificação 3 2" xfId="921"/>
    <cellStyle name="Célula de Verificação 3 3" xfId="922"/>
    <cellStyle name="Célula de Verificação 3 4" xfId="923"/>
    <cellStyle name="Célula de Verificação 3 5" xfId="924"/>
    <cellStyle name="Célula de Verificação 3 6" xfId="925"/>
    <cellStyle name="Célula de Verificação 3_TRT1" xfId="926"/>
    <cellStyle name="Célula de Verificação 4" xfId="927"/>
    <cellStyle name="Célula de Verificação 4 2" xfId="928"/>
    <cellStyle name="Célula de Verificação 4 3" xfId="929"/>
    <cellStyle name="Célula de Verificação 4 4" xfId="930"/>
    <cellStyle name="Célula de Verificação 4 5" xfId="931"/>
    <cellStyle name="Célula de Verificação 4 6" xfId="932"/>
    <cellStyle name="Célula de Verificação 4_TRT1" xfId="933"/>
    <cellStyle name="Célula de Verificação 5" xfId="934"/>
    <cellStyle name="Célula Vinculada 2" xfId="935"/>
    <cellStyle name="Célula Vinculada 2 2" xfId="936"/>
    <cellStyle name="Célula Vinculada 2 2 2" xfId="937"/>
    <cellStyle name="Célula Vinculada 2 2 3" xfId="938"/>
    <cellStyle name="Célula Vinculada 2 2 4" xfId="939"/>
    <cellStyle name="Célula Vinculada 2 2 5" xfId="940"/>
    <cellStyle name="Célula Vinculada 2 2_TRT1" xfId="941"/>
    <cellStyle name="Célula Vinculada 2 3" xfId="942"/>
    <cellStyle name="Célula Vinculada 2 4" xfId="943"/>
    <cellStyle name="Célula Vinculada 2 5" xfId="944"/>
    <cellStyle name="Célula Vinculada 2 6" xfId="945"/>
    <cellStyle name="Célula Vinculada 2_05_Impactos_Demais PLs_2013_Dados CNJ de jul-12" xfId="946"/>
    <cellStyle name="Célula Vinculada 3" xfId="947"/>
    <cellStyle name="Célula Vinculada 3 2" xfId="948"/>
    <cellStyle name="Célula Vinculada 3 3" xfId="949"/>
    <cellStyle name="Célula Vinculada 3 4" xfId="950"/>
    <cellStyle name="Célula Vinculada 3 5" xfId="951"/>
    <cellStyle name="Célula Vinculada 3_TRT1" xfId="952"/>
    <cellStyle name="Célula Vinculada 4" xfId="953"/>
    <cellStyle name="Célula Vinculada 4 2" xfId="954"/>
    <cellStyle name="Célula Vinculada 4 3" xfId="955"/>
    <cellStyle name="Célula Vinculada 4 4" xfId="956"/>
    <cellStyle name="Célula Vinculada 4 5" xfId="957"/>
    <cellStyle name="Célula Vinculada 4_TRT1" xfId="958"/>
    <cellStyle name="Célula Vinculada 5" xfId="959"/>
    <cellStyle name="Data" xfId="960"/>
    <cellStyle name="Data 2" xfId="961"/>
    <cellStyle name="Data 3" xfId="962"/>
    <cellStyle name="Data 4" xfId="963"/>
    <cellStyle name="Data_TRT1" xfId="964"/>
    <cellStyle name="Date" xfId="965"/>
    <cellStyle name="Date 2" xfId="966"/>
    <cellStyle name="Date 3" xfId="967"/>
    <cellStyle name="Date 4" xfId="968"/>
    <cellStyle name="Date_TRT1" xfId="969"/>
    <cellStyle name="Decimal 0, derecha" xfId="970"/>
    <cellStyle name="Decimal 0, derecha 2" xfId="971"/>
    <cellStyle name="Decimal 0, derecha 3" xfId="972"/>
    <cellStyle name="Decimal 0, derecha 4" xfId="973"/>
    <cellStyle name="Decimal 0, derecha_TRT1" xfId="974"/>
    <cellStyle name="Decimal 2, derecha" xfId="975"/>
    <cellStyle name="Decimal 2, derecha 2" xfId="976"/>
    <cellStyle name="Decimal 2, derecha 3" xfId="977"/>
    <cellStyle name="Decimal 2, derecha 4" xfId="978"/>
    <cellStyle name="Decimal 2, derecha_TRT1" xfId="979"/>
    <cellStyle name="Entrada 2" xfId="980"/>
    <cellStyle name="Entrada 2 10" xfId="981"/>
    <cellStyle name="Entrada 2 11" xfId="982"/>
    <cellStyle name="Entrada 2 12" xfId="983"/>
    <cellStyle name="Entrada 2 13" xfId="984"/>
    <cellStyle name="Entrada 2 14" xfId="985"/>
    <cellStyle name="Entrada 2 15" xfId="986"/>
    <cellStyle name="Entrada 2 16" xfId="987"/>
    <cellStyle name="Entrada 2 17" xfId="988"/>
    <cellStyle name="Entrada 2 18" xfId="989"/>
    <cellStyle name="Entrada 2 19" xfId="990"/>
    <cellStyle name="Entrada 2 2" xfId="991"/>
    <cellStyle name="Entrada 2 2 10" xfId="992"/>
    <cellStyle name="Entrada 2 2 11" xfId="993"/>
    <cellStyle name="Entrada 2 2 12" xfId="994"/>
    <cellStyle name="Entrada 2 2 13" xfId="995"/>
    <cellStyle name="Entrada 2 2 14" xfId="996"/>
    <cellStyle name="Entrada 2 2 15" xfId="997"/>
    <cellStyle name="Entrada 2 2 16" xfId="998"/>
    <cellStyle name="Entrada 2 2 17" xfId="999"/>
    <cellStyle name="Entrada 2 2 18" xfId="1000"/>
    <cellStyle name="Entrada 2 2 19" xfId="1001"/>
    <cellStyle name="Entrada 2 2 2" xfId="1002"/>
    <cellStyle name="Entrada 2 2 2 2" xfId="1003"/>
    <cellStyle name="Entrada 2 2 20" xfId="1004"/>
    <cellStyle name="Entrada 2 2 21" xfId="1005"/>
    <cellStyle name="Entrada 2 2 22" xfId="1006"/>
    <cellStyle name="Entrada 2 2 23" xfId="1007"/>
    <cellStyle name="Entrada 2 2 24" xfId="1008"/>
    <cellStyle name="Entrada 2 2 25" xfId="1009"/>
    <cellStyle name="Entrada 2 2 26" xfId="1010"/>
    <cellStyle name="Entrada 2 2 27" xfId="1011"/>
    <cellStyle name="Entrada 2 2 3" xfId="1012"/>
    <cellStyle name="Entrada 2 2 4" xfId="1013"/>
    <cellStyle name="Entrada 2 2 5" xfId="1014"/>
    <cellStyle name="Entrada 2 2 6" xfId="1015"/>
    <cellStyle name="Entrada 2 2 7" xfId="1016"/>
    <cellStyle name="Entrada 2 2 8" xfId="1017"/>
    <cellStyle name="Entrada 2 2 9" xfId="1018"/>
    <cellStyle name="Entrada 2 20" xfId="1019"/>
    <cellStyle name="Entrada 2 21" xfId="1020"/>
    <cellStyle name="Entrada 2 22" xfId="1021"/>
    <cellStyle name="Entrada 2 23" xfId="1022"/>
    <cellStyle name="Entrada 2 24" xfId="1023"/>
    <cellStyle name="Entrada 2 25" xfId="1024"/>
    <cellStyle name="Entrada 2 26" xfId="1025"/>
    <cellStyle name="Entrada 2 27" xfId="1026"/>
    <cellStyle name="Entrada 2 28" xfId="1027"/>
    <cellStyle name="Entrada 2 2_TRT1" xfId="1028"/>
    <cellStyle name="Entrada 2 3" xfId="1029"/>
    <cellStyle name="Entrada 2 3 2" xfId="1030"/>
    <cellStyle name="Entrada 2 4" xfId="1031"/>
    <cellStyle name="Entrada 2 5" xfId="1032"/>
    <cellStyle name="Entrada 2 6" xfId="1033"/>
    <cellStyle name="Entrada 2 7" xfId="1034"/>
    <cellStyle name="Entrada 2 8" xfId="1035"/>
    <cellStyle name="Entrada 2 9" xfId="1036"/>
    <cellStyle name="Entrada 2_00_ANEXO V 2015 - VERSÃO INICIAL PLOA_2015" xfId="1037"/>
    <cellStyle name="Entrada 3" xfId="1038"/>
    <cellStyle name="Entrada 3 10" xfId="1039"/>
    <cellStyle name="Entrada 3 11" xfId="1040"/>
    <cellStyle name="Entrada 3 12" xfId="1041"/>
    <cellStyle name="Entrada 3 13" xfId="1042"/>
    <cellStyle name="Entrada 3 14" xfId="1043"/>
    <cellStyle name="Entrada 3 15" xfId="1044"/>
    <cellStyle name="Entrada 3 16" xfId="1045"/>
    <cellStyle name="Entrada 3 17" xfId="1046"/>
    <cellStyle name="Entrada 3 18" xfId="1047"/>
    <cellStyle name="Entrada 3 19" xfId="1048"/>
    <cellStyle name="Entrada 3 2" xfId="1049"/>
    <cellStyle name="Entrada 3 2 2" xfId="1050"/>
    <cellStyle name="Entrada 3 20" xfId="1051"/>
    <cellStyle name="Entrada 3 21" xfId="1052"/>
    <cellStyle name="Entrada 3 22" xfId="1053"/>
    <cellStyle name="Entrada 3 23" xfId="1054"/>
    <cellStyle name="Entrada 3 24" xfId="1055"/>
    <cellStyle name="Entrada 3 25" xfId="1056"/>
    <cellStyle name="Entrada 3 26" xfId="1057"/>
    <cellStyle name="Entrada 3 27" xfId="1058"/>
    <cellStyle name="Entrada 3 3" xfId="1059"/>
    <cellStyle name="Entrada 3 4" xfId="1060"/>
    <cellStyle name="Entrada 3 5" xfId="1061"/>
    <cellStyle name="Entrada 3 6" xfId="1062"/>
    <cellStyle name="Entrada 3 7" xfId="1063"/>
    <cellStyle name="Entrada 3 8" xfId="1064"/>
    <cellStyle name="Entrada 3 9" xfId="1065"/>
    <cellStyle name="Entrada 3_TRT1" xfId="1066"/>
    <cellStyle name="Entrada 4" xfId="1067"/>
    <cellStyle name="Entrada 4 10" xfId="1068"/>
    <cellStyle name="Entrada 4 11" xfId="1069"/>
    <cellStyle name="Entrada 4 12" xfId="1070"/>
    <cellStyle name="Entrada 4 13" xfId="1071"/>
    <cellStyle name="Entrada 4 14" xfId="1072"/>
    <cellStyle name="Entrada 4 15" xfId="1073"/>
    <cellStyle name="Entrada 4 16" xfId="1074"/>
    <cellStyle name="Entrada 4 17" xfId="1075"/>
    <cellStyle name="Entrada 4 18" xfId="1076"/>
    <cellStyle name="Entrada 4 19" xfId="1077"/>
    <cellStyle name="Entrada 4 2" xfId="1078"/>
    <cellStyle name="Entrada 4 2 2" xfId="1079"/>
    <cellStyle name="Entrada 4 20" xfId="1080"/>
    <cellStyle name="Entrada 4 21" xfId="1081"/>
    <cellStyle name="Entrada 4 22" xfId="1082"/>
    <cellStyle name="Entrada 4 23" xfId="1083"/>
    <cellStyle name="Entrada 4 24" xfId="1084"/>
    <cellStyle name="Entrada 4 3" xfId="1085"/>
    <cellStyle name="Entrada 4 4" xfId="1086"/>
    <cellStyle name="Entrada 4 5" xfId="1087"/>
    <cellStyle name="Entrada 4 6" xfId="1088"/>
    <cellStyle name="Entrada 4 7" xfId="1089"/>
    <cellStyle name="Entrada 4 8" xfId="1090"/>
    <cellStyle name="Entrada 4 9" xfId="1091"/>
    <cellStyle name="Entrada 4_TRT1" xfId="1092"/>
    <cellStyle name="Entrada 5" xfId="1093"/>
    <cellStyle name="Error 9" xfId="1094"/>
    <cellStyle name="Euro" xfId="1095"/>
    <cellStyle name="Euro 2" xfId="1096"/>
    <cellStyle name="Euro 2 2" xfId="1097"/>
    <cellStyle name="Euro 2 2 2" xfId="1098"/>
    <cellStyle name="Euro 2 3" xfId="1099"/>
    <cellStyle name="Euro 2 4" xfId="1100"/>
    <cellStyle name="Euro 2 5" xfId="1101"/>
    <cellStyle name="Euro 2_TRT1" xfId="1102"/>
    <cellStyle name="Euro 3" xfId="1103"/>
    <cellStyle name="Euro 3 2" xfId="1104"/>
    <cellStyle name="Euro 4" xfId="1105"/>
    <cellStyle name="Euro 5" xfId="1106"/>
    <cellStyle name="Euro 6" xfId="1107"/>
    <cellStyle name="Euro_00_ANEXO V 2015 - VERSÃO INICIAL PLOA_2015" xfId="1108"/>
    <cellStyle name="Explanatory Text" xfId="1109"/>
    <cellStyle name="Explanatory Text 2" xfId="1110"/>
    <cellStyle name="Explanatory Text 3" xfId="1111"/>
    <cellStyle name="Explanatory Text 4" xfId="1112"/>
    <cellStyle name="Explanatory Text 5" xfId="1113"/>
    <cellStyle name="Explanatory Text_TRT1" xfId="1114"/>
    <cellStyle name="Fim" xfId="1115"/>
    <cellStyle name="Fim 2" xfId="1116"/>
    <cellStyle name="Fim 3" xfId="1117"/>
    <cellStyle name="Fim 4" xfId="1118"/>
    <cellStyle name="Fim_TRT1" xfId="1119"/>
    <cellStyle name="Fixed" xfId="1120"/>
    <cellStyle name="Fixed 2" xfId="1121"/>
    <cellStyle name="Fixed 3" xfId="1122"/>
    <cellStyle name="Fixed 4" xfId="1123"/>
    <cellStyle name="Fixed_TRT1" xfId="1124"/>
    <cellStyle name="Fixo" xfId="1125"/>
    <cellStyle name="Fixo 2" xfId="1126"/>
    <cellStyle name="Fixo 3" xfId="1127"/>
    <cellStyle name="Fixo 4" xfId="1128"/>
    <cellStyle name="Fixo_TRT1" xfId="1129"/>
    <cellStyle name="Fonte" xfId="1130"/>
    <cellStyle name="Fonte 2" xfId="1131"/>
    <cellStyle name="Fonte_TRT3" xfId="1132"/>
    <cellStyle name="Footnote 10" xfId="1133"/>
    <cellStyle name="Good 1" xfId="1134"/>
    <cellStyle name="Good 11" xfId="1135"/>
    <cellStyle name="Good 2" xfId="1136"/>
    <cellStyle name="Good 2 2" xfId="1137"/>
    <cellStyle name="Good 2_TRT1" xfId="1138"/>
    <cellStyle name="Good 3" xfId="1139"/>
    <cellStyle name="Good 4" xfId="1140"/>
    <cellStyle name="Good_TRT15" xfId="1141"/>
    <cellStyle name="Heading" xfId="1142"/>
    <cellStyle name="Heading 1 1" xfId="1143"/>
    <cellStyle name="Heading 1 13" xfId="1144"/>
    <cellStyle name="Heading 1 2" xfId="1145"/>
    <cellStyle name="Heading 1 3" xfId="1146"/>
    <cellStyle name="Heading 1 3 2" xfId="1147"/>
    <cellStyle name="Heading 1 3_TRT1" xfId="1148"/>
    <cellStyle name="Heading 1 5" xfId="1149"/>
    <cellStyle name="Heading 12" xfId="1150"/>
    <cellStyle name="Heading 1_TRT15" xfId="1151"/>
    <cellStyle name="Heading 2 1" xfId="1152"/>
    <cellStyle name="Heading 2 14" xfId="1153"/>
    <cellStyle name="Heading 2 2" xfId="1154"/>
    <cellStyle name="Heading 2 4" xfId="1155"/>
    <cellStyle name="Heading 2 4 2" xfId="1156"/>
    <cellStyle name="Heading 2 4_TRT1" xfId="1157"/>
    <cellStyle name="Heading 2 6" xfId="1158"/>
    <cellStyle name="Heading 2_TRT15" xfId="1159"/>
    <cellStyle name="Heading 3" xfId="1160"/>
    <cellStyle name="Heading 3 2" xfId="1161"/>
    <cellStyle name="Heading 3 3" xfId="1162"/>
    <cellStyle name="Heading 3 4" xfId="1163"/>
    <cellStyle name="Heading 3 5" xfId="1164"/>
    <cellStyle name="Heading 3_TRT1" xfId="1165"/>
    <cellStyle name="Heading 4" xfId="1166"/>
    <cellStyle name="Heading 4 2" xfId="1167"/>
    <cellStyle name="Heading 4 3" xfId="1168"/>
    <cellStyle name="Heading 4 4" xfId="1169"/>
    <cellStyle name="Heading 4 5" xfId="1170"/>
    <cellStyle name="Heading 4_TRT1" xfId="1171"/>
    <cellStyle name="Título 1" xfId="1172"/>
    <cellStyle name="Heading_TRT15" xfId="1173"/>
    <cellStyle name="Hyperlink 15" xfId="1174"/>
    <cellStyle name="Incorreto 2" xfId="1175"/>
    <cellStyle name="Incorreto 2 2" xfId="1176"/>
    <cellStyle name="Incorreto 2 2 2" xfId="1177"/>
    <cellStyle name="Incorreto 2 2 3" xfId="1178"/>
    <cellStyle name="Incorreto 2 2 4" xfId="1179"/>
    <cellStyle name="Incorreto 2 2 5" xfId="1180"/>
    <cellStyle name="Incorreto 2 2_TRT1" xfId="1181"/>
    <cellStyle name="Incorreto 2 3" xfId="1182"/>
    <cellStyle name="Incorreto 2 4" xfId="1183"/>
    <cellStyle name="Incorreto 2 5" xfId="1184"/>
    <cellStyle name="Incorreto 2 6" xfId="1185"/>
    <cellStyle name="Incorreto 2_05_Impactos_Demais PLs_2013_Dados CNJ de jul-12" xfId="1186"/>
    <cellStyle name="Incorreto 3" xfId="1187"/>
    <cellStyle name="Incorreto 3 2" xfId="1188"/>
    <cellStyle name="Incorreto 3 3" xfId="1189"/>
    <cellStyle name="Incorreto 3 4" xfId="1190"/>
    <cellStyle name="Incorreto 3 5" xfId="1191"/>
    <cellStyle name="Incorreto 3_TRT1" xfId="1192"/>
    <cellStyle name="Incorreto 4" xfId="1193"/>
    <cellStyle name="Incorreto 4 2" xfId="1194"/>
    <cellStyle name="Incorreto 4 3" xfId="1195"/>
    <cellStyle name="Incorreto 4 4" xfId="1196"/>
    <cellStyle name="Incorreto 4 5" xfId="1197"/>
    <cellStyle name="Incorreto 4_TRT1" xfId="1198"/>
    <cellStyle name="Incorreto 5" xfId="1199"/>
    <cellStyle name="Indefinido" xfId="1200"/>
    <cellStyle name="Indefinido 2" xfId="1201"/>
    <cellStyle name="Indefinido 3" xfId="1202"/>
    <cellStyle name="Indefinido 4" xfId="1203"/>
    <cellStyle name="Indefinido_TRT1" xfId="1204"/>
    <cellStyle name="Input" xfId="1205"/>
    <cellStyle name="Input 10" xfId="1206"/>
    <cellStyle name="Input 11" xfId="1207"/>
    <cellStyle name="Input 12" xfId="1208"/>
    <cellStyle name="Input 13" xfId="1209"/>
    <cellStyle name="Input 14" xfId="1210"/>
    <cellStyle name="Input 15" xfId="1211"/>
    <cellStyle name="Input 16" xfId="1212"/>
    <cellStyle name="Input 17" xfId="1213"/>
    <cellStyle name="Input 18" xfId="1214"/>
    <cellStyle name="Input 19" xfId="1215"/>
    <cellStyle name="Input 2" xfId="1216"/>
    <cellStyle name="Input 2 2" xfId="1217"/>
    <cellStyle name="Input 20" xfId="1218"/>
    <cellStyle name="Input 21" xfId="1219"/>
    <cellStyle name="Input 22" xfId="1220"/>
    <cellStyle name="Input 23" xfId="1221"/>
    <cellStyle name="Input 24" xfId="1222"/>
    <cellStyle name="Input 25" xfId="1223"/>
    <cellStyle name="Input 26" xfId="1224"/>
    <cellStyle name="Input 27" xfId="1225"/>
    <cellStyle name="Input 3" xfId="1226"/>
    <cellStyle name="Input 4" xfId="1227"/>
    <cellStyle name="Input 5" xfId="1228"/>
    <cellStyle name="Input 6" xfId="1229"/>
    <cellStyle name="Input 7" xfId="1230"/>
    <cellStyle name="Input 8" xfId="1231"/>
    <cellStyle name="Input 9" xfId="1232"/>
    <cellStyle name="Input_TRT1" xfId="1233"/>
    <cellStyle name="Jr_Normal" xfId="1234"/>
    <cellStyle name="Leg_It_1" xfId="1235"/>
    <cellStyle name="Linea horizontal" xfId="1236"/>
    <cellStyle name="Linea horizontal 2" xfId="1237"/>
    <cellStyle name="Linea horizontal 3" xfId="1238"/>
    <cellStyle name="Linea horizontal 4" xfId="1239"/>
    <cellStyle name="Linea horizontal_TRT1" xfId="1240"/>
    <cellStyle name="Linked Cell" xfId="1241"/>
    <cellStyle name="Linked Cell 2" xfId="1242"/>
    <cellStyle name="Linked Cell 3" xfId="1243"/>
    <cellStyle name="Linked Cell 4" xfId="1244"/>
    <cellStyle name="Linked Cell 5" xfId="1245"/>
    <cellStyle name="Linked Cell_TRT1" xfId="1246"/>
    <cellStyle name="Millares_deuhist99" xfId="1247"/>
    <cellStyle name="Moeda 2" xfId="1248"/>
    <cellStyle name="Moeda 2 2" xfId="1249"/>
    <cellStyle name="Moeda 2 2 2" xfId="1250"/>
    <cellStyle name="Moeda 2 3" xfId="1251"/>
    <cellStyle name="Moeda 2 4" xfId="1252"/>
    <cellStyle name="Moeda 2 5" xfId="1253"/>
    <cellStyle name="Moeda 2_TRT1" xfId="1254"/>
    <cellStyle name="Moeda0" xfId="1255"/>
    <cellStyle name="Moeda0 2" xfId="1256"/>
    <cellStyle name="Moeda0 3" xfId="1257"/>
    <cellStyle name="Moeda0 4" xfId="1258"/>
    <cellStyle name="Moeda0_TRT1" xfId="1259"/>
    <cellStyle name="Neutra 2" xfId="1260"/>
    <cellStyle name="Neutra 2 2" xfId="1261"/>
    <cellStyle name="Neutra 2 2 2" xfId="1262"/>
    <cellStyle name="Neutra 2 2 3" xfId="1263"/>
    <cellStyle name="Neutra 2 2 4" xfId="1264"/>
    <cellStyle name="Neutra 2 2 5" xfId="1265"/>
    <cellStyle name="Neutra 2 2_TRT1" xfId="1266"/>
    <cellStyle name="Neutra 2 3" xfId="1267"/>
    <cellStyle name="Neutra 2 4" xfId="1268"/>
    <cellStyle name="Neutra 2 5" xfId="1269"/>
    <cellStyle name="Neutra 2 6" xfId="1270"/>
    <cellStyle name="Neutra 2_05_Impactos_Demais PLs_2013_Dados CNJ de jul-12" xfId="1271"/>
    <cellStyle name="Neutra 3" xfId="1272"/>
    <cellStyle name="Neutra 3 2" xfId="1273"/>
    <cellStyle name="Neutra 3 3" xfId="1274"/>
    <cellStyle name="Neutra 3 4" xfId="1275"/>
    <cellStyle name="Neutra 3 5" xfId="1276"/>
    <cellStyle name="Neutra 3_TRT1" xfId="1277"/>
    <cellStyle name="Neutra 4" xfId="1278"/>
    <cellStyle name="Neutra 4 2" xfId="1279"/>
    <cellStyle name="Neutra 4 3" xfId="1280"/>
    <cellStyle name="Neutra 4 4" xfId="1281"/>
    <cellStyle name="Neutra 4 5" xfId="1282"/>
    <cellStyle name="Neutra 4_TRT1" xfId="1283"/>
    <cellStyle name="Neutra 5" xfId="1284"/>
    <cellStyle name="Neutral 1" xfId="1285"/>
    <cellStyle name="Neutral 16" xfId="1286"/>
    <cellStyle name="Neutral 2" xfId="1287"/>
    <cellStyle name="Neutral 5" xfId="1288"/>
    <cellStyle name="Neutral 5 2" xfId="1289"/>
    <cellStyle name="Neutral 5_TRT1" xfId="1290"/>
    <cellStyle name="Neutral 7" xfId="1291"/>
    <cellStyle name="Neutral_TRT15" xfId="1292"/>
    <cellStyle name="Normal 10" xfId="1293"/>
    <cellStyle name="Normal 10 2" xfId="1294"/>
    <cellStyle name="Normal 10 2 2" xfId="1295"/>
    <cellStyle name="Normal 10 3" xfId="1296"/>
    <cellStyle name="Normal 10 4" xfId="1297"/>
    <cellStyle name="Normal 10_TRT1" xfId="1298"/>
    <cellStyle name="Normal 11" xfId="1299"/>
    <cellStyle name="Normal 11 2" xfId="1300"/>
    <cellStyle name="Normal 11 2 2" xfId="1301"/>
    <cellStyle name="Normal 11 3" xfId="1302"/>
    <cellStyle name="Normal 11 4" xfId="1303"/>
    <cellStyle name="Normal 11_TRT1" xfId="1304"/>
    <cellStyle name="Normal 12" xfId="1305"/>
    <cellStyle name="Normal 12 2" xfId="1306"/>
    <cellStyle name="Normal 12 2 2" xfId="1307"/>
    <cellStyle name="Normal 12 3" xfId="1308"/>
    <cellStyle name="Normal 12 4" xfId="1309"/>
    <cellStyle name="Normal 12_TRT1" xfId="1310"/>
    <cellStyle name="Normal 13" xfId="1311"/>
    <cellStyle name="Normal 13 2" xfId="1312"/>
    <cellStyle name="Normal 13 2 2" xfId="1313"/>
    <cellStyle name="Normal 13 3" xfId="1314"/>
    <cellStyle name="Normal 13 4" xfId="1315"/>
    <cellStyle name="Normal 13_TRT1" xfId="1316"/>
    <cellStyle name="Normal 14" xfId="1317"/>
    <cellStyle name="Normal 14 2" xfId="1318"/>
    <cellStyle name="Normal 14 3" xfId="1319"/>
    <cellStyle name="Normal 14 4" xfId="1320"/>
    <cellStyle name="Normal 14 5" xfId="1321"/>
    <cellStyle name="Normal 14_TRT1" xfId="1322"/>
    <cellStyle name="Normal 15" xfId="1323"/>
    <cellStyle name="Normal 15 10" xfId="1324"/>
    <cellStyle name="Normal 15 11" xfId="1325"/>
    <cellStyle name="Normal 15 12" xfId="1326"/>
    <cellStyle name="Normal 15 13" xfId="1327"/>
    <cellStyle name="Normal 15 14" xfId="1328"/>
    <cellStyle name="Normal 15 15" xfId="1329"/>
    <cellStyle name="Normal 15 16" xfId="1330"/>
    <cellStyle name="Normal 15 17" xfId="1331"/>
    <cellStyle name="Normal 15 18" xfId="1332"/>
    <cellStyle name="Normal 15 19" xfId="1333"/>
    <cellStyle name="Normal 15 2" xfId="1334"/>
    <cellStyle name="Normal 15 20" xfId="1335"/>
    <cellStyle name="Normal 15 21" xfId="1336"/>
    <cellStyle name="Normal 15 22" xfId="1337"/>
    <cellStyle name="Normal 15 23" xfId="1338"/>
    <cellStyle name="Normal 15 24" xfId="1339"/>
    <cellStyle name="Normal 15 25" xfId="1340"/>
    <cellStyle name="Normal 15 26" xfId="1341"/>
    <cellStyle name="Normal 15 27" xfId="1342"/>
    <cellStyle name="Normal 15 28" xfId="1343"/>
    <cellStyle name="Normal 15 29" xfId="1344"/>
    <cellStyle name="Normal 15 3" xfId="1345"/>
    <cellStyle name="Normal 15 30" xfId="1346"/>
    <cellStyle name="Normal 15 31" xfId="1347"/>
    <cellStyle name="Normal 15 4" xfId="1348"/>
    <cellStyle name="Normal 15 5" xfId="1349"/>
    <cellStyle name="Normal 15 6" xfId="1350"/>
    <cellStyle name="Normal 15 7" xfId="1351"/>
    <cellStyle name="Normal 15 8" xfId="1352"/>
    <cellStyle name="Normal 15 9" xfId="1353"/>
    <cellStyle name="Normal 15_TRT10" xfId="1354"/>
    <cellStyle name="Normal 16" xfId="1355"/>
    <cellStyle name="Normal 16 2" xfId="1356"/>
    <cellStyle name="Normal 16 3" xfId="1357"/>
    <cellStyle name="Normal 16 4" xfId="1358"/>
    <cellStyle name="Normal 16 5" xfId="1359"/>
    <cellStyle name="Normal 16_TRT10" xfId="1360"/>
    <cellStyle name="Normal 17" xfId="1361"/>
    <cellStyle name="Normal 17 2" xfId="1362"/>
    <cellStyle name="Normal 18" xfId="1363"/>
    <cellStyle name="Normal 18 2" xfId="1364"/>
    <cellStyle name="Normal 19" xfId="1365"/>
    <cellStyle name="Normal 19 2" xfId="1366"/>
    <cellStyle name="Normal 2" xfId="1367"/>
    <cellStyle name="Normal 2 10" xfId="1368"/>
    <cellStyle name="Normal 2 10 2" xfId="1369"/>
    <cellStyle name="Normal 2 11" xfId="1370"/>
    <cellStyle name="Normal 2 12" xfId="1371"/>
    <cellStyle name="Normal 2 13" xfId="1372"/>
    <cellStyle name="Normal 2 14" xfId="1373"/>
    <cellStyle name="Normal 2 15" xfId="1374"/>
    <cellStyle name="Normal 2 16" xfId="1375"/>
    <cellStyle name="Normal 2 17" xfId="1376"/>
    <cellStyle name="Normal 2 18" xfId="1377"/>
    <cellStyle name="Normal 2 19" xfId="1378"/>
    <cellStyle name="Normal 2 2" xfId="1379"/>
    <cellStyle name="Normal 2 2 2" xfId="1380"/>
    <cellStyle name="Normal 2 2 2 2" xfId="1381"/>
    <cellStyle name="Normal 2 2 3" xfId="1382"/>
    <cellStyle name="Normal 2 2 4" xfId="1383"/>
    <cellStyle name="Normal 2 20" xfId="1384"/>
    <cellStyle name="Normal 2 21" xfId="1385"/>
    <cellStyle name="Normal 2 22" xfId="1386"/>
    <cellStyle name="Normal 2 23" xfId="1387"/>
    <cellStyle name="Normal 2 24" xfId="1388"/>
    <cellStyle name="Normal 2 25" xfId="1389"/>
    <cellStyle name="Normal 2 26" xfId="1390"/>
    <cellStyle name="Normal 2 27" xfId="1391"/>
    <cellStyle name="Normal 2 28" xfId="1392"/>
    <cellStyle name="Normal 2 29" xfId="1393"/>
    <cellStyle name="Normal 2 2_TRT1" xfId="1394"/>
    <cellStyle name="Normal 2 3" xfId="1395"/>
    <cellStyle name="Normal 2 3 2" xfId="1396"/>
    <cellStyle name="Normal 2 3 2 2" xfId="1397"/>
    <cellStyle name="Normal 2 3 2_TRT3" xfId="1398"/>
    <cellStyle name="Normal 2 3 3" xfId="1399"/>
    <cellStyle name="Normal 2 3 3 2" xfId="1400"/>
    <cellStyle name="Normal 2 3 4" xfId="1401"/>
    <cellStyle name="Normal 2 30" xfId="1402"/>
    <cellStyle name="Normal 2 31" xfId="1403"/>
    <cellStyle name="Normal 2 32" xfId="1404"/>
    <cellStyle name="Normal 2 33" xfId="1405"/>
    <cellStyle name="Normal 2 34" xfId="1406"/>
    <cellStyle name="Normal 2 35" xfId="1407"/>
    <cellStyle name="Normal 2 36" xfId="1408"/>
    <cellStyle name="Normal 2 37" xfId="1409"/>
    <cellStyle name="Normal 2 38" xfId="1410"/>
    <cellStyle name="Normal 2 39" xfId="1411"/>
    <cellStyle name="Normal 2 3_00_Decisão Anexo V 2015_MEMORIAL_Oficial SOF" xfId="1412"/>
    <cellStyle name="Normal 2 4" xfId="1413"/>
    <cellStyle name="Normal 2 4 2" xfId="1414"/>
    <cellStyle name="Normal 2 4 2 2" xfId="1415"/>
    <cellStyle name="Normal 2 4 3" xfId="1416"/>
    <cellStyle name="Normal 2 4 4" xfId="1417"/>
    <cellStyle name="Normal 2 40" xfId="1418"/>
    <cellStyle name="Normal 2 41" xfId="1419"/>
    <cellStyle name="Normal 2 42" xfId="1420"/>
    <cellStyle name="Normal 2 43" xfId="1421"/>
    <cellStyle name="Normal 2 44" xfId="1422"/>
    <cellStyle name="Normal 2 45" xfId="1423"/>
    <cellStyle name="Normal 2 46" xfId="1424"/>
    <cellStyle name="Normal 2 47" xfId="1425"/>
    <cellStyle name="Normal 2 48" xfId="1426"/>
    <cellStyle name="Normal 2 49" xfId="1427"/>
    <cellStyle name="Normal 2 4_TRT1" xfId="1428"/>
    <cellStyle name="Normal 2 5" xfId="1429"/>
    <cellStyle name="Normal 2 5 2" xfId="1430"/>
    <cellStyle name="Normal 2 5 2 2" xfId="1431"/>
    <cellStyle name="Normal 2 5 3" xfId="1432"/>
    <cellStyle name="Normal 2 5 4" xfId="1433"/>
    <cellStyle name="Normal 2 50" xfId="1434"/>
    <cellStyle name="Normal 2 51" xfId="1435"/>
    <cellStyle name="Normal 2 52" xfId="1436"/>
    <cellStyle name="Normal 2 5_TRT1" xfId="1437"/>
    <cellStyle name="Normal 2 6" xfId="1438"/>
    <cellStyle name="Normal 2 6 2" xfId="1439"/>
    <cellStyle name="Normal 2 6 2 2" xfId="1440"/>
    <cellStyle name="Normal 2 6 3" xfId="1441"/>
    <cellStyle name="Normal 2 6 4" xfId="1442"/>
    <cellStyle name="Normal 2 6_TRT1" xfId="1443"/>
    <cellStyle name="Normal 2 7" xfId="1444"/>
    <cellStyle name="Normal 2 7 2" xfId="1445"/>
    <cellStyle name="Normal 2 7 2 2" xfId="1446"/>
    <cellStyle name="Normal 2 7 3" xfId="1447"/>
    <cellStyle name="Normal 2 7 4" xfId="1448"/>
    <cellStyle name="Normal 2 7_TRT1" xfId="1449"/>
    <cellStyle name="Normal 2 8" xfId="1450"/>
    <cellStyle name="Normal 2 8 2" xfId="1451"/>
    <cellStyle name="Normal 2 8 3" xfId="1452"/>
    <cellStyle name="Normal 2 9" xfId="1453"/>
    <cellStyle name="Normal 2 9 2" xfId="1454"/>
    <cellStyle name="Normal 20" xfId="1455"/>
    <cellStyle name="Normal 20 10" xfId="1456"/>
    <cellStyle name="Normal 20 11" xfId="1457"/>
    <cellStyle name="Normal 20 12" xfId="1458"/>
    <cellStyle name="Normal 20 13" xfId="1459"/>
    <cellStyle name="Normal 20 14" xfId="1460"/>
    <cellStyle name="Normal 20 15" xfId="1461"/>
    <cellStyle name="Normal 20 16" xfId="1462"/>
    <cellStyle name="Normal 20 17" xfId="1463"/>
    <cellStyle name="Normal 20 18" xfId="1464"/>
    <cellStyle name="Normal 20 19" xfId="1465"/>
    <cellStyle name="Normal 20 2" xfId="1466"/>
    <cellStyle name="Normal 20 20" xfId="1467"/>
    <cellStyle name="Normal 20 21" xfId="1468"/>
    <cellStyle name="Normal 20 22" xfId="1469"/>
    <cellStyle name="Normal 20 23" xfId="1470"/>
    <cellStyle name="Normal 20 24" xfId="1471"/>
    <cellStyle name="Normal 20 25" xfId="1472"/>
    <cellStyle name="Normal 20 26" xfId="1473"/>
    <cellStyle name="Normal 20 27" xfId="1474"/>
    <cellStyle name="Normal 20 28" xfId="1475"/>
    <cellStyle name="Normal 20 29" xfId="1476"/>
    <cellStyle name="Normal 20 3" xfId="1477"/>
    <cellStyle name="Normal 20 4" xfId="1478"/>
    <cellStyle name="Normal 20 5" xfId="1479"/>
    <cellStyle name="Normal 20 6" xfId="1480"/>
    <cellStyle name="Normal 20 7" xfId="1481"/>
    <cellStyle name="Normal 20 8" xfId="1482"/>
    <cellStyle name="Normal 20 9" xfId="1483"/>
    <cellStyle name="Normal 20_TRT10" xfId="1484"/>
    <cellStyle name="Normal 21" xfId="1485"/>
    <cellStyle name="Normal 21 2" xfId="1486"/>
    <cellStyle name="Normal 22" xfId="1487"/>
    <cellStyle name="Normal 23" xfId="1488"/>
    <cellStyle name="Normal 24" xfId="1489"/>
    <cellStyle name="Normal 25" xfId="1490"/>
    <cellStyle name="Normal 26" xfId="1491"/>
    <cellStyle name="Normal 27" xfId="1492"/>
    <cellStyle name="Normal 28" xfId="1493"/>
    <cellStyle name="Normal 29" xfId="1494"/>
    <cellStyle name="Normal 2_00_Decisão Anexo V 2015_MEMORIAL_Oficial SOF" xfId="1495"/>
    <cellStyle name="Normal 3" xfId="1496"/>
    <cellStyle name="Normal 3 2" xfId="1497"/>
    <cellStyle name="Normal 3 2 2" xfId="1498"/>
    <cellStyle name="Normal 3 2 3" xfId="1499"/>
    <cellStyle name="Normal 3 2 4" xfId="1500"/>
    <cellStyle name="Normal 3 2 5" xfId="1501"/>
    <cellStyle name="Normal 3 2 6" xfId="1502"/>
    <cellStyle name="Normal 3 2_TRT1" xfId="1503"/>
    <cellStyle name="Normal 3 3" xfId="1504"/>
    <cellStyle name="Normal 3 4" xfId="1505"/>
    <cellStyle name="Normal 3 5" xfId="1506"/>
    <cellStyle name="Normal 3 6" xfId="1507"/>
    <cellStyle name="Normal 3 7" xfId="1508"/>
    <cellStyle name="Normal 30" xfId="1509"/>
    <cellStyle name="Normal 31" xfId="1510"/>
    <cellStyle name="Normal 32" xfId="1511"/>
    <cellStyle name="Normal 33" xfId="1512"/>
    <cellStyle name="Normal 34" xfId="1513"/>
    <cellStyle name="Normal 35" xfId="1514"/>
    <cellStyle name="Normal 36" xfId="1515"/>
    <cellStyle name="Normal 37" xfId="1516"/>
    <cellStyle name="Normal 38" xfId="1517"/>
    <cellStyle name="Normal 39" xfId="1518"/>
    <cellStyle name="Normal 3_05_Impactos_Demais PLs_2013_Dados CNJ de jul-12" xfId="1519"/>
    <cellStyle name="Normal 4" xfId="1520"/>
    <cellStyle name="Normal 4 2" xfId="1521"/>
    <cellStyle name="Normal 4 2 2" xfId="1522"/>
    <cellStyle name="Normal 4 3" xfId="1523"/>
    <cellStyle name="Normal 4 4" xfId="1524"/>
    <cellStyle name="Normal 40" xfId="1525"/>
    <cellStyle name="Normal 41" xfId="1526"/>
    <cellStyle name="Normal 42" xfId="1527"/>
    <cellStyle name="Normal 43" xfId="1528"/>
    <cellStyle name="Normal 44" xfId="1529"/>
    <cellStyle name="Normal 45" xfId="1530"/>
    <cellStyle name="Normal 46" xfId="1531"/>
    <cellStyle name="Normal 47" xfId="1532"/>
    <cellStyle name="Normal 48" xfId="1533"/>
    <cellStyle name="Normal 49" xfId="1534"/>
    <cellStyle name="Normal 4_TRT1" xfId="1535"/>
    <cellStyle name="Normal 5" xfId="1536"/>
    <cellStyle name="Normal 5 2" xfId="1537"/>
    <cellStyle name="Normal 5 2 2" xfId="1538"/>
    <cellStyle name="Normal 5 3" xfId="1539"/>
    <cellStyle name="Normal 5 4" xfId="1540"/>
    <cellStyle name="Normal 50" xfId="1541"/>
    <cellStyle name="Normal 51" xfId="1542"/>
    <cellStyle name="Normal 52" xfId="1543"/>
    <cellStyle name="Normal 53" xfId="1544"/>
    <cellStyle name="Normal 54" xfId="1545"/>
    <cellStyle name="Normal 55" xfId="1546"/>
    <cellStyle name="Normal 56" xfId="1547"/>
    <cellStyle name="Normal 57" xfId="1548"/>
    <cellStyle name="Normal 58" xfId="1549"/>
    <cellStyle name="Normal 59" xfId="1550"/>
    <cellStyle name="Normal 5_TRT1" xfId="1551"/>
    <cellStyle name="Normal 6" xfId="1552"/>
    <cellStyle name="Normal 6 2" xfId="1553"/>
    <cellStyle name="Normal 60" xfId="1554"/>
    <cellStyle name="Normal 61" xfId="1555"/>
    <cellStyle name="Normal 62" xfId="0"/>
    <cellStyle name="Normal 63" xfId="0"/>
    <cellStyle name="Normal 64" xfId="0"/>
    <cellStyle name="Normal 65" xfId="0"/>
    <cellStyle name="Normal 66" xfId="0"/>
    <cellStyle name="Normal 67" xfId="0"/>
    <cellStyle name="Normal 68" xfId="0"/>
    <cellStyle name="Normal 69" xfId="0"/>
    <cellStyle name="Normal 6_TRT3" xfId="0"/>
    <cellStyle name="Normal 7" xfId="0"/>
    <cellStyle name="Normal 7 2" xfId="0"/>
    <cellStyle name="Normal 7_TRT3" xfId="0"/>
    <cellStyle name="Normal 8" xfId="0"/>
    <cellStyle name="Normal 8 2" xfId="0"/>
    <cellStyle name="Normal 8 2 2" xfId="0"/>
    <cellStyle name="Normal 8 3" xfId="0"/>
    <cellStyle name="Normal 8 4" xfId="0"/>
    <cellStyle name="Normal 8_TRT1" xfId="0"/>
    <cellStyle name="Normal 9" xfId="0"/>
    <cellStyle name="Normal 9 2" xfId="0"/>
    <cellStyle name="Normal 9 2 2" xfId="0"/>
    <cellStyle name="Normal 9 3" xfId="0"/>
    <cellStyle name="Normal 9 4" xfId="0"/>
    <cellStyle name="Normal 9_TRT1" xfId="0"/>
    <cellStyle name="Nota 2" xfId="0"/>
    <cellStyle name="Nota 2 10" xfId="0"/>
    <cellStyle name="Nota 2 11" xfId="0"/>
    <cellStyle name="Nota 2 12" xfId="0"/>
    <cellStyle name="Nota 2 13" xfId="0"/>
    <cellStyle name="Nota 2 14" xfId="0"/>
    <cellStyle name="Nota 2 15" xfId="0"/>
    <cellStyle name="Nota 2 16" xfId="0"/>
    <cellStyle name="Nota 2 17" xfId="0"/>
    <cellStyle name="Nota 2 18" xfId="0"/>
    <cellStyle name="Nota 2 19" xfId="0"/>
    <cellStyle name="Nota 2 2" xfId="0"/>
    <cellStyle name="Nota 2 2 10" xfId="0"/>
    <cellStyle name="Nota 2 2 11" xfId="0"/>
    <cellStyle name="Nota 2 2 12" xfId="0"/>
    <cellStyle name="Nota 2 2 13" xfId="0"/>
    <cellStyle name="Nota 2 2 14" xfId="0"/>
    <cellStyle name="Nota 2 2 15" xfId="0"/>
    <cellStyle name="Nota 2 2 16" xfId="0"/>
    <cellStyle name="Nota 2 2 17" xfId="0"/>
    <cellStyle name="Nota 2 2 18" xfId="0"/>
    <cellStyle name="Nota 2 2 19" xfId="0"/>
    <cellStyle name="Nota 2 2 2" xfId="0"/>
    <cellStyle name="Nota 2 2 2 2" xfId="0"/>
    <cellStyle name="Nota 2 2 20" xfId="0"/>
    <cellStyle name="Nota 2 2 21" xfId="0"/>
    <cellStyle name="Nota 2 2 22" xfId="0"/>
    <cellStyle name="Nota 2 2 23" xfId="0"/>
    <cellStyle name="Nota 2 2 24" xfId="0"/>
    <cellStyle name="Nota 2 2 25" xfId="0"/>
    <cellStyle name="Nota 2 2 3" xfId="0"/>
    <cellStyle name="Nota 2 2 4" xfId="0"/>
    <cellStyle name="Nota 2 2 5" xfId="0"/>
    <cellStyle name="Nota 2 2 6" xfId="0"/>
    <cellStyle name="Nota 2 2 7" xfId="0"/>
    <cellStyle name="Nota 2 2 8" xfId="0"/>
    <cellStyle name="Nota 2 2 9" xfId="0"/>
    <cellStyle name="Nota 2 20" xfId="0"/>
    <cellStyle name="Nota 2 21" xfId="0"/>
    <cellStyle name="Nota 2 22" xfId="0"/>
    <cellStyle name="Nota 2 23" xfId="0"/>
    <cellStyle name="Nota 2 24" xfId="0"/>
    <cellStyle name="Nota 2 25" xfId="0"/>
    <cellStyle name="Nota 2 26" xfId="0"/>
    <cellStyle name="Nota 2 2_TRT1" xfId="0"/>
    <cellStyle name="Nota 2 3" xfId="0"/>
    <cellStyle name="Nota 2 3 2" xfId="0"/>
    <cellStyle name="Nota 2 4" xfId="0"/>
    <cellStyle name="Nota 2 5" xfId="0"/>
    <cellStyle name="Nota 2 6" xfId="0"/>
    <cellStyle name="Nota 2 7" xfId="0"/>
    <cellStyle name="Nota 2 8" xfId="0"/>
    <cellStyle name="Nota 2 9" xfId="0"/>
    <cellStyle name="Nota 2_00_Decisão Anexo V 2015_MEMORIAL_Oficial SOF" xfId="0"/>
    <cellStyle name="Nota 3" xfId="0"/>
    <cellStyle name="Nota 3 10" xfId="0"/>
    <cellStyle name="Nota 3 11" xfId="0"/>
    <cellStyle name="Nota 3 12" xfId="0"/>
    <cellStyle name="Nota 3 13" xfId="0"/>
    <cellStyle name="Nota 3 14" xfId="0"/>
    <cellStyle name="Nota 3 15" xfId="0"/>
    <cellStyle name="Nota 3 16" xfId="0"/>
    <cellStyle name="Nota 3 17" xfId="0"/>
    <cellStyle name="Nota 3 18" xfId="0"/>
    <cellStyle name="Nota 3 19" xfId="0"/>
    <cellStyle name="Nota 3 2" xfId="0"/>
    <cellStyle name="Nota 3 2 2" xfId="0"/>
    <cellStyle name="Nota 3 20" xfId="0"/>
    <cellStyle name="Nota 3 21" xfId="0"/>
    <cellStyle name="Nota 3 22" xfId="0"/>
    <cellStyle name="Nota 3 23" xfId="0"/>
    <cellStyle name="Nota 3 24" xfId="0"/>
    <cellStyle name="Nota 3 25" xfId="0"/>
    <cellStyle name="Nota 3 3" xfId="0"/>
    <cellStyle name="Nota 3 4" xfId="0"/>
    <cellStyle name="Nota 3 5" xfId="0"/>
    <cellStyle name="Nota 3 6" xfId="0"/>
    <cellStyle name="Nota 3 7" xfId="0"/>
    <cellStyle name="Nota 3 8" xfId="0"/>
    <cellStyle name="Nota 3 9" xfId="0"/>
    <cellStyle name="Nota 3_TRT1" xfId="0"/>
    <cellStyle name="Nota 4" xfId="0"/>
    <cellStyle name="Nota 4 10" xfId="0"/>
    <cellStyle name="Nota 4 11" xfId="0"/>
    <cellStyle name="Nota 4 12" xfId="0"/>
    <cellStyle name="Nota 4 13" xfId="0"/>
    <cellStyle name="Nota 4 14" xfId="0"/>
    <cellStyle name="Nota 4 15" xfId="0"/>
    <cellStyle name="Nota 4 16" xfId="0"/>
    <cellStyle name="Nota 4 17" xfId="0"/>
    <cellStyle name="Nota 4 18" xfId="0"/>
    <cellStyle name="Nota 4 19" xfId="0"/>
    <cellStyle name="Nota 4 2" xfId="0"/>
    <cellStyle name="Nota 4 2 2" xfId="0"/>
    <cellStyle name="Nota 4 20" xfId="0"/>
    <cellStyle name="Nota 4 21" xfId="0"/>
    <cellStyle name="Nota 4 22" xfId="0"/>
    <cellStyle name="Nota 4 23" xfId="0"/>
    <cellStyle name="Nota 4 24" xfId="0"/>
    <cellStyle name="Nota 4 25" xfId="0"/>
    <cellStyle name="Nota 4 3" xfId="0"/>
    <cellStyle name="Nota 4 4" xfId="0"/>
    <cellStyle name="Nota 4 5" xfId="0"/>
    <cellStyle name="Nota 4 6" xfId="0"/>
    <cellStyle name="Nota 4 7" xfId="0"/>
    <cellStyle name="Nota 4 8" xfId="0"/>
    <cellStyle name="Nota 4 9" xfId="0"/>
    <cellStyle name="Nota 4_TRT1" xfId="0"/>
    <cellStyle name="Nota 5" xfId="0"/>
    <cellStyle name="Note 1" xfId="0"/>
    <cellStyle name="Note 10" xfId="0"/>
    <cellStyle name="Note 11" xfId="0"/>
    <cellStyle name="Note 12" xfId="0"/>
    <cellStyle name="Note 13" xfId="0"/>
    <cellStyle name="Note 14" xfId="0"/>
    <cellStyle name="Note 15" xfId="0"/>
    <cellStyle name="Note 16" xfId="0"/>
    <cellStyle name="Note 17" xfId="0"/>
    <cellStyle name="Note 18" xfId="0"/>
    <cellStyle name="Note 19" xfId="0"/>
    <cellStyle name="Note 2" xfId="0"/>
    <cellStyle name="Note 2 2" xfId="0"/>
    <cellStyle name="Note 20" xfId="0"/>
    <cellStyle name="Note 21" xfId="0"/>
    <cellStyle name="Note 22" xfId="0"/>
    <cellStyle name="Note 23" xfId="0"/>
    <cellStyle name="Note 24" xfId="0"/>
    <cellStyle name="Note 3" xfId="0"/>
    <cellStyle name="Note 4" xfId="0"/>
    <cellStyle name="Note 5" xfId="0"/>
    <cellStyle name="Note 6" xfId="0"/>
    <cellStyle name="Note 6 2" xfId="0"/>
    <cellStyle name="Note 6 3" xfId="0"/>
    <cellStyle name="Note 6_TRT1" xfId="0"/>
    <cellStyle name="Note 7" xfId="0"/>
    <cellStyle name="Note 8" xfId="0"/>
    <cellStyle name="Note 9" xfId="0"/>
    <cellStyle name="Note_TRT10" xfId="0"/>
    <cellStyle name="Output" xfId="0"/>
    <cellStyle name="Output 10" xfId="0"/>
    <cellStyle name="Output 11" xfId="0"/>
    <cellStyle name="Output 12" xfId="0"/>
    <cellStyle name="Output 13" xfId="0"/>
    <cellStyle name="Output 14" xfId="0"/>
    <cellStyle name="Output 15" xfId="0"/>
    <cellStyle name="Output 16" xfId="0"/>
    <cellStyle name="Output 17" xfId="0"/>
    <cellStyle name="Output 18" xfId="0"/>
    <cellStyle name="Output 19" xfId="0"/>
    <cellStyle name="Output 2" xfId="0"/>
    <cellStyle name="Output 2 2" xfId="0"/>
    <cellStyle name="Output 20" xfId="0"/>
    <cellStyle name="Output 21" xfId="0"/>
    <cellStyle name="Output 22" xfId="0"/>
    <cellStyle name="Output 23" xfId="0"/>
    <cellStyle name="Output 24" xfId="0"/>
    <cellStyle name="Output 3" xfId="0"/>
    <cellStyle name="Output 4" xfId="0"/>
    <cellStyle name="Output 5" xfId="0"/>
    <cellStyle name="Output 6" xfId="0"/>
    <cellStyle name="Output 7" xfId="0"/>
    <cellStyle name="Output 8" xfId="0"/>
    <cellStyle name="Output 9" xfId="0"/>
    <cellStyle name="Output_TRT1" xfId="0"/>
    <cellStyle name="Percent_Agenda" xfId="0"/>
    <cellStyle name="Percentual" xfId="0"/>
    <cellStyle name="Percentual 2" xfId="0"/>
    <cellStyle name="Percentual 3" xfId="0"/>
    <cellStyle name="Percentual 4" xfId="0"/>
    <cellStyle name="Percentual_TRT1" xfId="0"/>
    <cellStyle name="Ponto" xfId="0"/>
    <cellStyle name="Ponto 2" xfId="0"/>
    <cellStyle name="Ponto 3" xfId="0"/>
    <cellStyle name="Ponto 4" xfId="0"/>
    <cellStyle name="Ponto_TRT1" xfId="0"/>
    <cellStyle name="Porcentagem 10" xfId="0"/>
    <cellStyle name="Porcentagem 10 2" xfId="0"/>
    <cellStyle name="Porcentagem 10 2 2" xfId="0"/>
    <cellStyle name="Porcentagem 10 3" xfId="0"/>
    <cellStyle name="Porcentagem 10 4" xfId="0"/>
    <cellStyle name="Porcentagem 10 5" xfId="0"/>
    <cellStyle name="Porcentagem 10_TRT1" xfId="0"/>
    <cellStyle name="Porcentagem 2" xfId="0"/>
    <cellStyle name="Porcentagem 2 10" xfId="0"/>
    <cellStyle name="Porcentagem 2 11" xfId="0"/>
    <cellStyle name="Porcentagem 2 12" xfId="0"/>
    <cellStyle name="Porcentagem 2 13" xfId="0"/>
    <cellStyle name="Porcentagem 2 14" xfId="0"/>
    <cellStyle name="Porcentagem 2 15" xfId="0"/>
    <cellStyle name="Porcentagem 2 16" xfId="0"/>
    <cellStyle name="Porcentagem 2 17" xfId="0"/>
    <cellStyle name="Porcentagem 2 18" xfId="0"/>
    <cellStyle name="Porcentagem 2 19" xfId="0"/>
    <cellStyle name="Porcentagem 2 2" xfId="0"/>
    <cellStyle name="Porcentagem 2 2 2" xfId="0"/>
    <cellStyle name="Porcentagem 2 2 3" xfId="0"/>
    <cellStyle name="Porcentagem 2 2 4" xfId="0"/>
    <cellStyle name="Porcentagem 2 2 5" xfId="0"/>
    <cellStyle name="Porcentagem 2 20" xfId="0"/>
    <cellStyle name="Porcentagem 2 21" xfId="0"/>
    <cellStyle name="Porcentagem 2 22" xfId="0"/>
    <cellStyle name="Porcentagem 2 23" xfId="0"/>
    <cellStyle name="Porcentagem 2 24" xfId="0"/>
    <cellStyle name="Porcentagem 2 25" xfId="0"/>
    <cellStyle name="Porcentagem 2 26" xfId="0"/>
    <cellStyle name="Porcentagem 2 27" xfId="0"/>
    <cellStyle name="Porcentagem 2 28" xfId="0"/>
    <cellStyle name="Porcentagem 2 29" xfId="0"/>
    <cellStyle name="Porcentagem 2 2_TRT1" xfId="0"/>
    <cellStyle name="Porcentagem 2 3" xfId="0"/>
    <cellStyle name="Porcentagem 2 3 2" xfId="0"/>
    <cellStyle name="Porcentagem 2 3 2 2" xfId="0"/>
    <cellStyle name="Porcentagem 2 3 3" xfId="0"/>
    <cellStyle name="Porcentagem 2 3 4" xfId="0"/>
    <cellStyle name="Porcentagem 2 3 5" xfId="0"/>
    <cellStyle name="Porcentagem 2 3 6" xfId="0"/>
    <cellStyle name="Porcentagem 2 30" xfId="0"/>
    <cellStyle name="Porcentagem 2 3_TRT1" xfId="0"/>
    <cellStyle name="Porcentagem 2 4" xfId="0"/>
    <cellStyle name="Porcentagem 2 4 2" xfId="0"/>
    <cellStyle name="Porcentagem 2 4 3" xfId="0"/>
    <cellStyle name="Porcentagem 2 5" xfId="0"/>
    <cellStyle name="Porcentagem 2 6" xfId="0"/>
    <cellStyle name="Porcentagem 2 7" xfId="0"/>
    <cellStyle name="Porcentagem 2 8" xfId="0"/>
    <cellStyle name="Porcentagem 2 9" xfId="0"/>
    <cellStyle name="Porcentagem 2_FCDF 2014_2ª Versão" xfId="0"/>
    <cellStyle name="Porcentagem 3" xfId="0"/>
    <cellStyle name="Porcentagem 3 2" xfId="0"/>
    <cellStyle name="Porcentagem 3 3" xfId="0"/>
    <cellStyle name="Porcentagem 3 4" xfId="0"/>
    <cellStyle name="Porcentagem 3 5" xfId="0"/>
    <cellStyle name="Porcentagem 3_TRT1" xfId="0"/>
    <cellStyle name="Porcentagem 4" xfId="0"/>
    <cellStyle name="Porcentagem 4 2" xfId="0"/>
    <cellStyle name="Porcentagem 4 2 2" xfId="0"/>
    <cellStyle name="Porcentagem 4 3" xfId="0"/>
    <cellStyle name="Porcentagem 4 4" xfId="0"/>
    <cellStyle name="Porcentagem 4 5" xfId="0"/>
    <cellStyle name="Porcentagem 4 6" xfId="0"/>
    <cellStyle name="Porcentagem 4_TRT1" xfId="0"/>
    <cellStyle name="Porcentagem 5" xfId="0"/>
    <cellStyle name="Porcentagem 5 2" xfId="0"/>
    <cellStyle name="Porcentagem 5 2 2" xfId="0"/>
    <cellStyle name="Porcentagem 5 3" xfId="0"/>
    <cellStyle name="Porcentagem 5 4" xfId="0"/>
    <cellStyle name="Porcentagem 5 5" xfId="0"/>
    <cellStyle name="Porcentagem 5 6" xfId="0"/>
    <cellStyle name="Porcentagem 5_TRT1" xfId="0"/>
    <cellStyle name="Porcentagem 6" xfId="0"/>
    <cellStyle name="Porcentagem 6 2" xfId="0"/>
    <cellStyle name="Porcentagem 6 2 2" xfId="0"/>
    <cellStyle name="Porcentagem 6 3" xfId="0"/>
    <cellStyle name="Porcentagem 6 4" xfId="0"/>
    <cellStyle name="Porcentagem 6 5" xfId="0"/>
    <cellStyle name="Porcentagem 6 6" xfId="0"/>
    <cellStyle name="Porcentagem 6_TRT1" xfId="0"/>
    <cellStyle name="Porcentagem 7" xfId="0"/>
    <cellStyle name="Porcentagem 7 2" xfId="0"/>
    <cellStyle name="Porcentagem 7 2 2" xfId="0"/>
    <cellStyle name="Porcentagem 7 3" xfId="0"/>
    <cellStyle name="Porcentagem 7 4" xfId="0"/>
    <cellStyle name="Porcentagem 7 5" xfId="0"/>
    <cellStyle name="Porcentagem 7 6" xfId="0"/>
    <cellStyle name="Porcentagem 7_TRT1" xfId="0"/>
    <cellStyle name="Porcentagem 8" xfId="0"/>
    <cellStyle name="Porcentagem 8 2" xfId="0"/>
    <cellStyle name="Porcentagem 8 2 2" xfId="0"/>
    <cellStyle name="Porcentagem 8 3" xfId="0"/>
    <cellStyle name="Porcentagem 8 4" xfId="0"/>
    <cellStyle name="Porcentagem 8 5" xfId="0"/>
    <cellStyle name="Porcentagem 8 6" xfId="0"/>
    <cellStyle name="Porcentagem 8_TRT1" xfId="0"/>
    <cellStyle name="Porcentagem 9" xfId="0"/>
    <cellStyle name="Porcentagem 9 2" xfId="0"/>
    <cellStyle name="Porcentagem 9 2 2" xfId="0"/>
    <cellStyle name="Porcentagem 9 3" xfId="0"/>
    <cellStyle name="Porcentagem 9 4" xfId="0"/>
    <cellStyle name="Porcentagem 9 5" xfId="0"/>
    <cellStyle name="Porcentagem 9 6" xfId="0"/>
    <cellStyle name="Porcentagem 9_TRT1" xfId="0"/>
    <cellStyle name="Result 25" xfId="0"/>
    <cellStyle name="Resultado2" xfId="0"/>
    <cellStyle name="rodape" xfId="0"/>
    <cellStyle name="rodape 2" xfId="0"/>
    <cellStyle name="rodape 3" xfId="0"/>
    <cellStyle name="rodape_TRT3" xfId="0"/>
    <cellStyle name="Saída 2" xfId="0"/>
    <cellStyle name="Saída 2 10" xfId="0"/>
    <cellStyle name="Saída 2 11" xfId="0"/>
    <cellStyle name="Saída 2 12" xfId="0"/>
    <cellStyle name="Saída 2 13" xfId="0"/>
    <cellStyle name="Saída 2 14" xfId="0"/>
    <cellStyle name="Saída 2 15" xfId="0"/>
    <cellStyle name="Saída 2 16" xfId="0"/>
    <cellStyle name="Saída 2 17" xfId="0"/>
    <cellStyle name="Saída 2 18" xfId="0"/>
    <cellStyle name="Saída 2 19" xfId="0"/>
    <cellStyle name="Saída 2 2" xfId="0"/>
    <cellStyle name="Saída 2 2 10" xfId="0"/>
    <cellStyle name="Saída 2 2 11" xfId="0"/>
    <cellStyle name="Saída 2 2 12" xfId="0"/>
    <cellStyle name="Saída 2 2 13" xfId="0"/>
    <cellStyle name="Saída 2 2 14" xfId="0"/>
    <cellStyle name="Saída 2 2 15" xfId="0"/>
    <cellStyle name="Saída 2 2 16" xfId="0"/>
    <cellStyle name="Saída 2 2 17" xfId="0"/>
    <cellStyle name="Saída 2 2 18" xfId="0"/>
    <cellStyle name="Saída 2 2 19" xfId="0"/>
    <cellStyle name="Saída 2 2 2" xfId="0"/>
    <cellStyle name="Saída 2 2 2 2" xfId="0"/>
    <cellStyle name="Saída 2 2 20" xfId="0"/>
    <cellStyle name="Saída 2 2 21" xfId="0"/>
    <cellStyle name="Saída 2 2 22" xfId="0"/>
    <cellStyle name="Saída 2 2 23" xfId="0"/>
    <cellStyle name="Saída 2 2 24" xfId="0"/>
    <cellStyle name="Saída 2 2 25" xfId="0"/>
    <cellStyle name="Saída 2 2 3" xfId="0"/>
    <cellStyle name="Saída 2 2 4" xfId="0"/>
    <cellStyle name="Saída 2 2 5" xfId="0"/>
    <cellStyle name="Saída 2 2 6" xfId="0"/>
    <cellStyle name="Saída 2 2 7" xfId="0"/>
    <cellStyle name="Saída 2 2 8" xfId="0"/>
    <cellStyle name="Saída 2 2 9" xfId="0"/>
    <cellStyle name="Saída 2 20" xfId="0"/>
    <cellStyle name="Saída 2 21" xfId="0"/>
    <cellStyle name="Saída 2 22" xfId="0"/>
    <cellStyle name="Saída 2 23" xfId="0"/>
    <cellStyle name="Saída 2 24" xfId="0"/>
    <cellStyle name="Saída 2 25" xfId="0"/>
    <cellStyle name="Saída 2 26" xfId="0"/>
    <cellStyle name="Saída 2 2_TRT1" xfId="0"/>
    <cellStyle name="Saída 2 3" xfId="0"/>
    <cellStyle name="Saída 2 3 2" xfId="0"/>
    <cellStyle name="Saída 2 4" xfId="0"/>
    <cellStyle name="Saída 2 5" xfId="0"/>
    <cellStyle name="Saída 2 6" xfId="0"/>
    <cellStyle name="Saída 2 7" xfId="0"/>
    <cellStyle name="Saída 2 8" xfId="0"/>
    <cellStyle name="Saída 2 9" xfId="0"/>
    <cellStyle name="Saída 2_05_Impactos_Demais PLs_2013_Dados CNJ de jul-12" xfId="0"/>
    <cellStyle name="Saída 3" xfId="0"/>
    <cellStyle name="Saída 3 10" xfId="0"/>
    <cellStyle name="Saída 3 11" xfId="0"/>
    <cellStyle name="Saída 3 12" xfId="0"/>
    <cellStyle name="Saída 3 13" xfId="0"/>
    <cellStyle name="Saída 3 14" xfId="0"/>
    <cellStyle name="Saída 3 15" xfId="0"/>
    <cellStyle name="Saída 3 16" xfId="0"/>
    <cellStyle name="Saída 3 17" xfId="0"/>
    <cellStyle name="Saída 3 18" xfId="0"/>
    <cellStyle name="Saída 3 19" xfId="0"/>
    <cellStyle name="Saída 3 2" xfId="0"/>
    <cellStyle name="Saída 3 2 2" xfId="0"/>
    <cellStyle name="Saída 3 20" xfId="0"/>
    <cellStyle name="Saída 3 21" xfId="0"/>
    <cellStyle name="Saída 3 22" xfId="0"/>
    <cellStyle name="Saída 3 23" xfId="0"/>
    <cellStyle name="Saída 3 24" xfId="0"/>
    <cellStyle name="Saída 3 25" xfId="0"/>
    <cellStyle name="Saída 3 3" xfId="0"/>
    <cellStyle name="Saída 3 4" xfId="0"/>
    <cellStyle name="Saída 3 5" xfId="0"/>
    <cellStyle name="Saída 3 6" xfId="0"/>
    <cellStyle name="Saída 3 7" xfId="0"/>
    <cellStyle name="Saída 3 8" xfId="0"/>
    <cellStyle name="Saída 3 9" xfId="0"/>
    <cellStyle name="Saída 3_TRT1" xfId="0"/>
    <cellStyle name="Saída 4" xfId="0"/>
    <cellStyle name="Saída 4 10" xfId="0"/>
    <cellStyle name="Saída 4 11" xfId="0"/>
    <cellStyle name="Saída 4 12" xfId="0"/>
    <cellStyle name="Saída 4 13" xfId="0"/>
    <cellStyle name="Saída 4 14" xfId="0"/>
    <cellStyle name="Saída 4 15" xfId="0"/>
    <cellStyle name="Saída 4 16" xfId="0"/>
    <cellStyle name="Saída 4 17" xfId="0"/>
    <cellStyle name="Saída 4 18" xfId="0"/>
    <cellStyle name="Saída 4 19" xfId="0"/>
    <cellStyle name="Saída 4 2" xfId="0"/>
    <cellStyle name="Saída 4 2 2" xfId="0"/>
    <cellStyle name="Saída 4 20" xfId="0"/>
    <cellStyle name="Saída 4 21" xfId="0"/>
    <cellStyle name="Saída 4 22" xfId="0"/>
    <cellStyle name="Saída 4 23" xfId="0"/>
    <cellStyle name="Saída 4 24" xfId="0"/>
    <cellStyle name="Saída 4 25" xfId="0"/>
    <cellStyle name="Saída 4 3" xfId="0"/>
    <cellStyle name="Saída 4 4" xfId="0"/>
    <cellStyle name="Saída 4 5" xfId="0"/>
    <cellStyle name="Saída 4 6" xfId="0"/>
    <cellStyle name="Saída 4 7" xfId="0"/>
    <cellStyle name="Saída 4 8" xfId="0"/>
    <cellStyle name="Saída 4 9" xfId="0"/>
    <cellStyle name="Saída 4_TRT1" xfId="0"/>
    <cellStyle name="Saída 5" xfId="0"/>
    <cellStyle name="Sep. milhar [0]" xfId="0"/>
    <cellStyle name="Sep. milhar [0] 2" xfId="0"/>
    <cellStyle name="Sep. milhar [0] 3" xfId="0"/>
    <cellStyle name="Sep. milhar [0] 4" xfId="0"/>
    <cellStyle name="Sep. milhar [0] 5" xfId="0"/>
    <cellStyle name="Sep. milhar [0] 6" xfId="0"/>
    <cellStyle name="Sep. milhar [0]_TRT1" xfId="0"/>
    <cellStyle name="Sep. milhar [2]" xfId="0"/>
    <cellStyle name="Sep. milhar [2] 2" xfId="0"/>
    <cellStyle name="Sep. milhar [2] 3" xfId="0"/>
    <cellStyle name="Sep. milhar [2] 4" xfId="0"/>
    <cellStyle name="Sep. milhar [2] 5" xfId="0"/>
    <cellStyle name="Sep. milhar [2] 6" xfId="0"/>
    <cellStyle name="Sep. milhar [2]_TRT1" xfId="0"/>
    <cellStyle name="Separador de m" xfId="0"/>
    <cellStyle name="Separador de m 2" xfId="0"/>
    <cellStyle name="Separador de m 3" xfId="0"/>
    <cellStyle name="Separador de m_TRT3" xfId="0"/>
    <cellStyle name="Separador de milhares 10" xfId="0"/>
    <cellStyle name="Separador de milhares 10 2" xfId="0"/>
    <cellStyle name="Separador de milhares 10 2 2" xfId="0"/>
    <cellStyle name="Separador de milhares 10 3" xfId="0"/>
    <cellStyle name="Separador de milhares 10 4" xfId="0"/>
    <cellStyle name="Separador de milhares 10 5" xfId="0"/>
    <cellStyle name="Separador de milhares 10 6" xfId="0"/>
    <cellStyle name="Separador de milhares 10_TRT1" xfId="0"/>
    <cellStyle name="Separador de milhares 2" xfId="0"/>
    <cellStyle name="Separador de milhares 2 10" xfId="0"/>
    <cellStyle name="Separador de milhares 2 2" xfId="0"/>
    <cellStyle name="Separador de milhares 2 2 2" xfId="0"/>
    <cellStyle name="Separador de milhares 2 2 2 2" xfId="0"/>
    <cellStyle name="Separador de milhares 2 2 3" xfId="0"/>
    <cellStyle name="Separador de milhares 2 2 3 2" xfId="0"/>
    <cellStyle name="Separador de milhares 2 2 3 2 2" xfId="0"/>
    <cellStyle name="Separador de milhares 2 2 3 3" xfId="0"/>
    <cellStyle name="Separador de milhares 2 2 3 4" xfId="0"/>
    <cellStyle name="Separador de milhares 2 2 3 5" xfId="0"/>
    <cellStyle name="Separador de milhares 2 2 3 6" xfId="0"/>
    <cellStyle name="Separador de milhares 2 2 3_TRT1" xfId="0"/>
    <cellStyle name="Separador de milhares 2 2 4" xfId="0"/>
    <cellStyle name="Separador de milhares 2 2 5" xfId="0"/>
    <cellStyle name="Separador de milhares 2 2 6" xfId="0"/>
    <cellStyle name="Separador de milhares 2 2 6 2" xfId="0"/>
    <cellStyle name="Separador de milhares 2 2 6 2 2" xfId="0"/>
    <cellStyle name="Separador de milhares 2 2 6 3" xfId="0"/>
    <cellStyle name="Separador de milhares 2 2 6 4" xfId="0"/>
    <cellStyle name="Separador de milhares 2 2 6 5" xfId="0"/>
    <cellStyle name="Separador de milhares 2 2 6 6" xfId="0"/>
    <cellStyle name="Separador de milhares 2 2 6_TRT1" xfId="0"/>
    <cellStyle name="Separador de milhares 2 2 7" xfId="0"/>
    <cellStyle name="Separador de milhares 2 2 8" xfId="0"/>
    <cellStyle name="Separador de milhares 2 2_00_Decisão Anexo V 2015_MEMORIAL_Oficial SOF" xfId="0"/>
    <cellStyle name="Separador de milhares 2 3" xfId="0"/>
    <cellStyle name="Separador de milhares 2 3 2" xfId="0"/>
    <cellStyle name="Separador de milhares 2 3 2 2" xfId="0"/>
    <cellStyle name="Separador de milhares 2 3 2 2 2" xfId="0"/>
    <cellStyle name="Separador de milhares 2 3 2 2 2 2" xfId="0"/>
    <cellStyle name="Separador de milhares 2 3 2 2 2 2 2" xfId="0"/>
    <cellStyle name="Separador de milhares 2 3 2 2 2 3" xfId="0"/>
    <cellStyle name="Separador de milhares 2 3 2 2 2 4" xfId="0"/>
    <cellStyle name="Separador de milhares 2 3 2 2 2 5" xfId="0"/>
    <cellStyle name="Separador de milhares 2 3 2 2 2 6" xfId="0"/>
    <cellStyle name="Separador de milhares 2 3 2 2 2_TRT1" xfId="0"/>
    <cellStyle name="Separador de milhares 2 3 2 2 3" xfId="0"/>
    <cellStyle name="Separador de milhares 2 3 2 2 3 2" xfId="0"/>
    <cellStyle name="Separador de milhares 2 3 2 2 4" xfId="0"/>
    <cellStyle name="Separador de milhares 2 3 2 2 5" xfId="0"/>
    <cellStyle name="Separador de milhares 2 3 2 2 6" xfId="0"/>
    <cellStyle name="Separador de milhares 2 3 2 2 7" xfId="0"/>
    <cellStyle name="Separador de milhares 2 3 2 2_00_Decisão Anexo V 2015_MEMORIAL_Oficial SOF" xfId="0"/>
    <cellStyle name="Separador de milhares 2 3 2 3" xfId="0"/>
    <cellStyle name="Separador de milhares 2 3 2 3 2" xfId="0"/>
    <cellStyle name="Separador de milhares 2 3 2 4" xfId="0"/>
    <cellStyle name="Separador de milhares 2 3 2 5" xfId="0"/>
    <cellStyle name="Separador de milhares 2 3 2 6" xfId="0"/>
    <cellStyle name="Separador de milhares 2 3 2 7" xfId="0"/>
    <cellStyle name="Separador de milhares 2 3 2_00_Decisão Anexo V 2015_MEMORIAL_Oficial SOF" xfId="0"/>
    <cellStyle name="Separador de milhares 2 3 3" xfId="0"/>
    <cellStyle name="Separador de milhares 2 3 3 2" xfId="0"/>
    <cellStyle name="Separador de milhares 2 3 3 2 2" xfId="0"/>
    <cellStyle name="Separador de milhares 2 3 3 3" xfId="0"/>
    <cellStyle name="Separador de milhares 2 3 3 4" xfId="0"/>
    <cellStyle name="Separador de milhares 2 3 3 5" xfId="0"/>
    <cellStyle name="Separador de milhares 2 3 3 6" xfId="0"/>
    <cellStyle name="Separador de milhares 2 3 3_TRT1" xfId="0"/>
    <cellStyle name="Separador de milhares 2 3 4" xfId="0"/>
    <cellStyle name="Separador de milhares 2 3 4 2" xfId="0"/>
    <cellStyle name="Separador de milhares 2 3 5" xfId="0"/>
    <cellStyle name="Separador de milhares 2 3 6" xfId="0"/>
    <cellStyle name="Separador de milhares 2 3 7" xfId="0"/>
    <cellStyle name="Separador de milhares 2 3 8" xfId="0"/>
    <cellStyle name="Separador de milhares 2 3_00_Decisão Anexo V 2015_MEMORIAL_Oficial SOF" xfId="0"/>
    <cellStyle name="Separador de milhares 2 4" xfId="0"/>
    <cellStyle name="Separador de milhares 2 4 2" xfId="0"/>
    <cellStyle name="Separador de milhares 2 4 2 2" xfId="0"/>
    <cellStyle name="Separador de milhares 2 4 3" xfId="0"/>
    <cellStyle name="Separador de milhares 2 4 4" xfId="0"/>
    <cellStyle name="Separador de milhares 2 4 5" xfId="0"/>
    <cellStyle name="Separador de milhares 2 4 6" xfId="0"/>
    <cellStyle name="Separador de milhares 2 4_TRT1" xfId="0"/>
    <cellStyle name="Separador de milhares 2 5" xfId="0"/>
    <cellStyle name="Separador de milhares 2 5 2" xfId="0"/>
    <cellStyle name="Separador de milhares 2 5 2 2" xfId="0"/>
    <cellStyle name="Separador de milhares 2 5 2 2 2" xfId="0"/>
    <cellStyle name="Separador de milhares 2 5 2 3" xfId="0"/>
    <cellStyle name="Separador de milhares 2 5 2 4" xfId="0"/>
    <cellStyle name="Separador de milhares 2 5 2 5" xfId="0"/>
    <cellStyle name="Separador de milhares 2 5 2 6" xfId="0"/>
    <cellStyle name="Separador de milhares 2 5 2_TRT1" xfId="0"/>
    <cellStyle name="Separador de milhares 2 5 3" xfId="0"/>
    <cellStyle name="Separador de milhares 2 5 3 2" xfId="0"/>
    <cellStyle name="Separador de milhares 2 5 4" xfId="0"/>
    <cellStyle name="Separador de milhares 2 5 5" xfId="0"/>
    <cellStyle name="Separador de milhares 2 5 6" xfId="0"/>
    <cellStyle name="Separador de milhares 2 5 7" xfId="0"/>
    <cellStyle name="Separador de milhares 2 5_00_Decisão Anexo V 2015_MEMORIAL_Oficial SOF" xfId="0"/>
    <cellStyle name="Separador de milhares 2 6" xfId="0"/>
    <cellStyle name="Separador de milhares 2 6 2" xfId="0"/>
    <cellStyle name="Separador de milhares 2 7" xfId="0"/>
    <cellStyle name="Separador de milhares 2 8" xfId="0"/>
    <cellStyle name="Separador de milhares 2 9" xfId="0"/>
    <cellStyle name="Separador de milhares 2_00_Decisão Anexo V 2015_MEMORIAL_Oficial SOF" xfId="0"/>
    <cellStyle name="Separador de milhares 3" xfId="0"/>
    <cellStyle name="Separador de milhares 3 2" xfId="0"/>
    <cellStyle name="Separador de milhares 3 2 2" xfId="0"/>
    <cellStyle name="Separador de milhares 3 2 2 2" xfId="0"/>
    <cellStyle name="Separador de milhares 3 2 3" xfId="0"/>
    <cellStyle name="Separador de milhares 3 2 4" xfId="0"/>
    <cellStyle name="Separador de milhares 3 2 5" xfId="0"/>
    <cellStyle name="Separador de milhares 3 2 6" xfId="0"/>
    <cellStyle name="Separador de milhares 3 2_TRT1" xfId="0"/>
    <cellStyle name="Separador de milhares 3 3" xfId="0"/>
    <cellStyle name="Separador de milhares 3 3 2" xfId="0"/>
    <cellStyle name="Separador de milhares 3 3 2 2" xfId="0"/>
    <cellStyle name="Separador de milhares 3 3 3" xfId="0"/>
    <cellStyle name="Separador de milhares 3 3 4" xfId="0"/>
    <cellStyle name="Separador de milhares 3 3 5" xfId="0"/>
    <cellStyle name="Separador de milhares 3 3 6" xfId="0"/>
    <cellStyle name="Separador de milhares 3 3_TRT1" xfId="0"/>
    <cellStyle name="Separador de milhares 3 4" xfId="0"/>
    <cellStyle name="Separador de milhares 3 4 2" xfId="0"/>
    <cellStyle name="Separador de milhares 3 5" xfId="0"/>
    <cellStyle name="Separador de milhares 3 6" xfId="0"/>
    <cellStyle name="Separador de milhares 3 7" xfId="0"/>
    <cellStyle name="Separador de milhares 3 8" xfId="0"/>
    <cellStyle name="Separador de milhares 3_00_Decisão Anexo V 2015_MEMORIAL_Oficial SOF" xfId="0"/>
    <cellStyle name="Separador de milhares 4" xfId="0"/>
    <cellStyle name="Separador de milhares 4 2" xfId="0"/>
    <cellStyle name="Separador de milhares 4 2 2" xfId="0"/>
    <cellStyle name="Separador de milhares 4 3" xfId="0"/>
    <cellStyle name="Separador de milhares 4 4" xfId="0"/>
    <cellStyle name="Separador de milhares 4 5" xfId="0"/>
    <cellStyle name="Separador de milhares 4 6" xfId="0"/>
    <cellStyle name="Separador de milhares 4_TRT1" xfId="0"/>
    <cellStyle name="Separador de milhares 5" xfId="0"/>
    <cellStyle name="Separador de milhares 5 2" xfId="0"/>
    <cellStyle name="Separador de milhares 5 2 2" xfId="0"/>
    <cellStyle name="Separador de milhares 5 3" xfId="0"/>
    <cellStyle name="Separador de milhares 5 4" xfId="0"/>
    <cellStyle name="Separador de milhares 5 5" xfId="0"/>
    <cellStyle name="Separador de milhares 5 6" xfId="0"/>
    <cellStyle name="Separador de milhares 5_TRT1" xfId="0"/>
    <cellStyle name="Separador de milhares 6" xfId="0"/>
    <cellStyle name="Separador de milhares 6 2" xfId="0"/>
    <cellStyle name="Separador de milhares 6 2 2" xfId="0"/>
    <cellStyle name="Separador de milhares 6 3" xfId="0"/>
    <cellStyle name="Separador de milhares 6 4" xfId="0"/>
    <cellStyle name="Separador de milhares 6 5" xfId="0"/>
    <cellStyle name="Separador de milhares 6 6" xfId="0"/>
    <cellStyle name="Separador de milhares 6_TRT1" xfId="0"/>
    <cellStyle name="Separador de milhares 7" xfId="0"/>
    <cellStyle name="Separador de milhares 7 2" xfId="0"/>
    <cellStyle name="Separador de milhares 7 2 2" xfId="0"/>
    <cellStyle name="Separador de milhares 7 3" xfId="0"/>
    <cellStyle name="Separador de milhares 7 4" xfId="0"/>
    <cellStyle name="Separador de milhares 7 5" xfId="0"/>
    <cellStyle name="Separador de milhares 7 6" xfId="0"/>
    <cellStyle name="Separador de milhares 7_TRT1" xfId="0"/>
    <cellStyle name="Separador de milhares 8" xfId="0"/>
    <cellStyle name="Separador de milhares 8 2" xfId="0"/>
    <cellStyle name="Separador de milhares 8 3" xfId="0"/>
    <cellStyle name="Separador de milhares 8 4" xfId="0"/>
    <cellStyle name="Separador de milhares 8 5" xfId="0"/>
    <cellStyle name="Separador de milhares 8_TRT1" xfId="0"/>
    <cellStyle name="Separador de milhares 9" xfId="0"/>
    <cellStyle name="Separador de milhares 9 2" xfId="0"/>
    <cellStyle name="Separador de milhares 9 2 2" xfId="0"/>
    <cellStyle name="Separador de milhares 9 3" xfId="0"/>
    <cellStyle name="Separador de milhares 9 4" xfId="0"/>
    <cellStyle name="Separador de milhares 9 5" xfId="0"/>
    <cellStyle name="Separador de milhares 9 6" xfId="0"/>
    <cellStyle name="Separador de milhares 9_TRT1" xfId="0"/>
    <cellStyle name="Status 24" xfId="0"/>
    <cellStyle name="TableStyleLight1" xfId="0"/>
    <cellStyle name="TableStyleLight1 2" xfId="0"/>
    <cellStyle name="TableStyleLight1 2 2" xfId="0"/>
    <cellStyle name="TableStyleLight1 2 2 2" xfId="0"/>
    <cellStyle name="TableStyleLight1 2 3" xfId="0"/>
    <cellStyle name="TableStyleLight1 2 4" xfId="0"/>
    <cellStyle name="TableStyleLight1 2 5" xfId="0"/>
    <cellStyle name="TableStyleLight1 2_TRT1" xfId="0"/>
    <cellStyle name="TableStyleLight1 3" xfId="0"/>
    <cellStyle name="TableStyleLight1 3 2" xfId="0"/>
    <cellStyle name="TableStyleLight1 3 2 2" xfId="0"/>
    <cellStyle name="TableStyleLight1 3 3" xfId="0"/>
    <cellStyle name="TableStyleLight1 3 4" xfId="0"/>
    <cellStyle name="TableStyleLight1 3 5" xfId="0"/>
    <cellStyle name="TableStyleLight1 3_TRT1" xfId="0"/>
    <cellStyle name="TableStyleLight1 4" xfId="0"/>
    <cellStyle name="TableStyleLight1 4 2" xfId="0"/>
    <cellStyle name="TableStyleLight1 5" xfId="0"/>
    <cellStyle name="TableStyleLight1 5 2" xfId="0"/>
    <cellStyle name="TableStyleLight1 5 3" xfId="0"/>
    <cellStyle name="TableStyleLight1 5_TRT3" xfId="0"/>
    <cellStyle name="TableStyleLight1 6" xfId="0"/>
    <cellStyle name="TableStyleLight1 7" xfId="0"/>
    <cellStyle name="TableStyleLight1 8" xfId="0"/>
    <cellStyle name="TableStyleLight1_00_Decisão Anexo V 2015_MEMORIAL_Oficial SOF" xfId="0"/>
    <cellStyle name="Text 25" xfId="0"/>
    <cellStyle name="Texto de Aviso 2" xfId="0"/>
    <cellStyle name="Texto de Aviso 2 2" xfId="0"/>
    <cellStyle name="Texto de Aviso 2 2 2" xfId="0"/>
    <cellStyle name="Texto de Aviso 2 2 3" xfId="0"/>
    <cellStyle name="Texto de Aviso 2 2 4" xfId="0"/>
    <cellStyle name="Texto de Aviso 2 2 5" xfId="0"/>
    <cellStyle name="Texto de Aviso 2 2 6" xfId="0"/>
    <cellStyle name="Texto de Aviso 2 2_TRT1" xfId="0"/>
    <cellStyle name="Texto de Aviso 2 3" xfId="0"/>
    <cellStyle name="Texto de Aviso 2 4" xfId="0"/>
    <cellStyle name="Texto de Aviso 2 5" xfId="0"/>
    <cellStyle name="Texto de Aviso 2 6" xfId="0"/>
    <cellStyle name="Texto de Aviso 2 7" xfId="0"/>
    <cellStyle name="Texto de Aviso 2_05_Impactos_Demais PLs_2013_Dados CNJ de jul-12" xfId="0"/>
    <cellStyle name="Texto de Aviso 3" xfId="0"/>
    <cellStyle name="Texto de Aviso 3 2" xfId="0"/>
    <cellStyle name="Texto de Aviso 3 3" xfId="0"/>
    <cellStyle name="Texto de Aviso 3 4" xfId="0"/>
    <cellStyle name="Texto de Aviso 3 5" xfId="0"/>
    <cellStyle name="Texto de Aviso 3 6" xfId="0"/>
    <cellStyle name="Texto de Aviso 3_TRT1" xfId="0"/>
    <cellStyle name="Texto de Aviso 4" xfId="0"/>
    <cellStyle name="Texto de Aviso 4 2" xfId="0"/>
    <cellStyle name="Texto de Aviso 4 3" xfId="0"/>
    <cellStyle name="Texto de Aviso 4 4" xfId="0"/>
    <cellStyle name="Texto de Aviso 4 5" xfId="0"/>
    <cellStyle name="Texto de Aviso 4 6" xfId="0"/>
    <cellStyle name="Texto de Aviso 4_TRT1" xfId="0"/>
    <cellStyle name="Texto de Aviso 5" xfId="0"/>
    <cellStyle name="Texto Explicativo 10" xfId="0"/>
    <cellStyle name="Texto Explicativo 11" xfId="0"/>
    <cellStyle name="Texto Explicativo 12" xfId="0"/>
    <cellStyle name="Texto Explicativo 13" xfId="0"/>
    <cellStyle name="Texto Explicativo 14" xfId="0"/>
    <cellStyle name="Texto Explicativo 2" xfId="0"/>
    <cellStyle name="Texto Explicativo 2 2" xfId="0"/>
    <cellStyle name="Texto Explicativo 2 2 2" xfId="0"/>
    <cellStyle name="Texto Explicativo 2 2 3" xfId="0"/>
    <cellStyle name="Texto Explicativo 2 2 4" xfId="0"/>
    <cellStyle name="Texto Explicativo 2 2 5" xfId="0"/>
    <cellStyle name="Texto Explicativo 2 2 6" xfId="0"/>
    <cellStyle name="Texto Explicativo 2 2_TRT1" xfId="0"/>
    <cellStyle name="Texto Explicativo 2 3" xfId="0"/>
    <cellStyle name="Texto Explicativo 2 4" xfId="0"/>
    <cellStyle name="Texto Explicativo 2 5" xfId="0"/>
    <cellStyle name="Texto Explicativo 2 6" xfId="0"/>
    <cellStyle name="Texto Explicativo 2 7" xfId="0"/>
    <cellStyle name="Texto Explicativo 2_05_Impactos_Demais PLs_2013_Dados CNJ de jul-12" xfId="0"/>
    <cellStyle name="Texto Explicativo 3" xfId="0"/>
    <cellStyle name="Texto Explicativo 3 2" xfId="0"/>
    <cellStyle name="Texto Explicativo 3 3" xfId="0"/>
    <cellStyle name="Texto Explicativo 3 4" xfId="0"/>
    <cellStyle name="Texto Explicativo 3 5" xfId="0"/>
    <cellStyle name="Texto Explicativo 3 6" xfId="0"/>
    <cellStyle name="Texto Explicativo 3_TRT1" xfId="0"/>
    <cellStyle name="Texto Explicativo 4" xfId="0"/>
    <cellStyle name="Texto Explicativo 4 2" xfId="0"/>
    <cellStyle name="Texto Explicativo 4 3" xfId="0"/>
    <cellStyle name="Texto Explicativo 4 4" xfId="0"/>
    <cellStyle name="Texto Explicativo 4 5" xfId="0"/>
    <cellStyle name="Texto Explicativo 4 6" xfId="0"/>
    <cellStyle name="Texto Explicativo 4_TRT1" xfId="0"/>
    <cellStyle name="Texto Explicativo 5" xfId="0"/>
    <cellStyle name="Texto Explicativo 6" xfId="0"/>
    <cellStyle name="Texto Explicativo 7" xfId="0"/>
    <cellStyle name="Texto Explicativo 8" xfId="0"/>
    <cellStyle name="Texto Explicativo 9" xfId="0"/>
    <cellStyle name="Texto, derecha" xfId="0"/>
    <cellStyle name="Texto, derecha 2" xfId="0"/>
    <cellStyle name="Texto, derecha 3" xfId="0"/>
    <cellStyle name="Texto, derecha 4" xfId="0"/>
    <cellStyle name="Texto, derecha 5" xfId="0"/>
    <cellStyle name="Texto, derecha_TRT1" xfId="0"/>
    <cellStyle name="Texto, izquierda" xfId="0"/>
    <cellStyle name="Texto, izquierda 2" xfId="0"/>
    <cellStyle name="Texto, izquierda 3" xfId="0"/>
    <cellStyle name="Texto, izquierda 4" xfId="0"/>
    <cellStyle name="Texto, izquierda 5" xfId="0"/>
    <cellStyle name="Texto, izquierda_TRT1" xfId="0"/>
    <cellStyle name="Title" xfId="0"/>
    <cellStyle name="Title 2" xfId="0"/>
    <cellStyle name="Title 3" xfId="0"/>
    <cellStyle name="Title 4" xfId="0"/>
    <cellStyle name="Title 5" xfId="0"/>
    <cellStyle name="Title 6" xfId="0"/>
    <cellStyle name="Title_TRT1" xfId="0"/>
    <cellStyle name="Titulo" xfId="0"/>
    <cellStyle name="Titulo 10" xfId="0"/>
    <cellStyle name="Titulo 2" xfId="0"/>
    <cellStyle name="Titulo 3" xfId="0"/>
    <cellStyle name="Titulo 4" xfId="0"/>
    <cellStyle name="Titulo 5" xfId="0"/>
    <cellStyle name="Titulo 6" xfId="0"/>
    <cellStyle name="Titulo 7" xfId="0"/>
    <cellStyle name="Titulo 8" xfId="0"/>
    <cellStyle name="Titulo 9" xfId="0"/>
    <cellStyle name="Titulo1" xfId="0"/>
    <cellStyle name="Titulo1 2" xfId="0"/>
    <cellStyle name="Titulo1 3" xfId="0"/>
    <cellStyle name="Titulo1 4" xfId="0"/>
    <cellStyle name="Titulo1 5" xfId="0"/>
    <cellStyle name="Titulo1_TRT1" xfId="0"/>
    <cellStyle name="Titulo2" xfId="0"/>
    <cellStyle name="Titulo2 2" xfId="0"/>
    <cellStyle name="Titulo2 3" xfId="0"/>
    <cellStyle name="Titulo2 4" xfId="0"/>
    <cellStyle name="Titulo2 5" xfId="0"/>
    <cellStyle name="Titulo2_TRT1" xfId="0"/>
    <cellStyle name="Titulo_00_Equalização ASMED_SOF" xfId="0"/>
    <cellStyle name="Total 2" xfId="0"/>
    <cellStyle name="Total 2 10" xfId="0"/>
    <cellStyle name="Total 2 11" xfId="0"/>
    <cellStyle name="Total 2 12" xfId="0"/>
    <cellStyle name="Total 2 13" xfId="0"/>
    <cellStyle name="Total 2 14" xfId="0"/>
    <cellStyle name="Total 2 15" xfId="0"/>
    <cellStyle name="Total 2 16" xfId="0"/>
    <cellStyle name="Total 2 17" xfId="0"/>
    <cellStyle name="Total 2 18" xfId="0"/>
    <cellStyle name="Total 2 19" xfId="0"/>
    <cellStyle name="Total 2 2" xfId="0"/>
    <cellStyle name="Total 2 2 10" xfId="0"/>
    <cellStyle name="Total 2 2 11" xfId="0"/>
    <cellStyle name="Total 2 2 12" xfId="0"/>
    <cellStyle name="Total 2 2 13" xfId="0"/>
    <cellStyle name="Total 2 2 14" xfId="0"/>
    <cellStyle name="Total 2 2 15" xfId="0"/>
    <cellStyle name="Total 2 2 16" xfId="0"/>
    <cellStyle name="Total 2 2 17" xfId="0"/>
    <cellStyle name="Total 2 2 18" xfId="0"/>
    <cellStyle name="Total 2 2 19" xfId="0"/>
    <cellStyle name="Total 2 2 2" xfId="0"/>
    <cellStyle name="Total 2 2 2 2" xfId="0"/>
    <cellStyle name="Total 2 2 20" xfId="0"/>
    <cellStyle name="Total 2 2 21" xfId="0"/>
    <cellStyle name="Total 2 2 22" xfId="0"/>
    <cellStyle name="Total 2 2 23" xfId="0"/>
    <cellStyle name="Total 2 2 24" xfId="0"/>
    <cellStyle name="Total 2 2 25" xfId="0"/>
    <cellStyle name="Total 2 2 3" xfId="0"/>
    <cellStyle name="Total 2 2 4" xfId="0"/>
    <cellStyle name="Total 2 2 5" xfId="0"/>
    <cellStyle name="Total 2 2 6" xfId="0"/>
    <cellStyle name="Total 2 2 7" xfId="0"/>
    <cellStyle name="Total 2 2 8" xfId="0"/>
    <cellStyle name="Total 2 2 9" xfId="0"/>
    <cellStyle name="Total 2 20" xfId="0"/>
    <cellStyle name="Total 2 21" xfId="0"/>
    <cellStyle name="Total 2 22" xfId="0"/>
    <cellStyle name="Total 2 23" xfId="0"/>
    <cellStyle name="Total 2 24" xfId="0"/>
    <cellStyle name="Total 2 25" xfId="0"/>
    <cellStyle name="Total 2 26" xfId="0"/>
    <cellStyle name="Total 2 2_TRT1" xfId="0"/>
    <cellStyle name="Total 2 3" xfId="0"/>
    <cellStyle name="Total 2 3 2" xfId="0"/>
    <cellStyle name="Total 2 4" xfId="0"/>
    <cellStyle name="Total 2 5" xfId="0"/>
    <cellStyle name="Total 2 6" xfId="0"/>
    <cellStyle name="Total 2 7" xfId="0"/>
    <cellStyle name="Total 2 8" xfId="0"/>
    <cellStyle name="Total 2 9" xfId="0"/>
    <cellStyle name="Total 2_05_Impactos_Demais PLs_2013_Dados CNJ de jul-12" xfId="0"/>
    <cellStyle name="Total 3" xfId="0"/>
    <cellStyle name="Total 3 10" xfId="0"/>
    <cellStyle name="Total 3 11" xfId="0"/>
    <cellStyle name="Total 3 12" xfId="0"/>
    <cellStyle name="Total 3 13" xfId="0"/>
    <cellStyle name="Total 3 14" xfId="0"/>
    <cellStyle name="Total 3 15" xfId="0"/>
    <cellStyle name="Total 3 16" xfId="0"/>
    <cellStyle name="Total 3 17" xfId="0"/>
    <cellStyle name="Total 3 18" xfId="0"/>
    <cellStyle name="Total 3 19" xfId="0"/>
    <cellStyle name="Total 3 2" xfId="0"/>
    <cellStyle name="Total 3 2 2" xfId="0"/>
    <cellStyle name="Total 3 20" xfId="0"/>
    <cellStyle name="Total 3 21" xfId="0"/>
    <cellStyle name="Total 3 22" xfId="0"/>
    <cellStyle name="Total 3 23" xfId="0"/>
    <cellStyle name="Total 3 24" xfId="0"/>
    <cellStyle name="Total 3 25" xfId="0"/>
    <cellStyle name="Total 3 3" xfId="0"/>
    <cellStyle name="Total 3 4" xfId="0"/>
    <cellStyle name="Total 3 5" xfId="0"/>
    <cellStyle name="Total 3 6" xfId="0"/>
    <cellStyle name="Total 3 7" xfId="0"/>
    <cellStyle name="Total 3 8" xfId="0"/>
    <cellStyle name="Total 3 9" xfId="0"/>
    <cellStyle name="Total 3_TRT1" xfId="0"/>
    <cellStyle name="Total 4" xfId="0"/>
    <cellStyle name="Total 4 10" xfId="0"/>
    <cellStyle name="Total 4 11" xfId="0"/>
    <cellStyle name="Total 4 12" xfId="0"/>
    <cellStyle name="Total 4 13" xfId="0"/>
    <cellStyle name="Total 4 14" xfId="0"/>
    <cellStyle name="Total 4 15" xfId="0"/>
    <cellStyle name="Total 4 16" xfId="0"/>
    <cellStyle name="Total 4 17" xfId="0"/>
    <cellStyle name="Total 4 18" xfId="0"/>
    <cellStyle name="Total 4 19" xfId="0"/>
    <cellStyle name="Total 4 2" xfId="0"/>
    <cellStyle name="Total 4 2 2" xfId="0"/>
    <cellStyle name="Total 4 20" xfId="0"/>
    <cellStyle name="Total 4 21" xfId="0"/>
    <cellStyle name="Total 4 22" xfId="0"/>
    <cellStyle name="Total 4 23" xfId="0"/>
    <cellStyle name="Total 4 24" xfId="0"/>
    <cellStyle name="Total 4 25" xfId="0"/>
    <cellStyle name="Total 4 3" xfId="0"/>
    <cellStyle name="Total 4 4" xfId="0"/>
    <cellStyle name="Total 4 5" xfId="0"/>
    <cellStyle name="Total 4 6" xfId="0"/>
    <cellStyle name="Total 4 7" xfId="0"/>
    <cellStyle name="Total 4 8" xfId="0"/>
    <cellStyle name="Total 4 9" xfId="0"/>
    <cellStyle name="Total 4_TRT1" xfId="0"/>
    <cellStyle name="Total 5" xfId="0"/>
    <cellStyle name="Título 1 1" xfId="0"/>
    <cellStyle name="Título 1 1 1" xfId="0"/>
    <cellStyle name="Título 1 1 1 2" xfId="0"/>
    <cellStyle name="Título 1 1 1_TRT3" xfId="0"/>
    <cellStyle name="Título 1 1 2" xfId="0"/>
    <cellStyle name="Título 1 1 3" xfId="0"/>
    <cellStyle name="Título 1 1 4" xfId="0"/>
    <cellStyle name="Título 1 1 5" xfId="0"/>
    <cellStyle name="Título 1 1 6" xfId="0"/>
    <cellStyle name="Título 1 10" xfId="0"/>
    <cellStyle name="Título 1 1_TRT1" xfId="0"/>
    <cellStyle name="Título 1 2" xfId="0"/>
    <cellStyle name="Título 1 2 2" xfId="0"/>
    <cellStyle name="Título 1 2 2 2" xfId="0"/>
    <cellStyle name="Título 1 2 2 3" xfId="0"/>
    <cellStyle name="Título 1 2 2 4" xfId="0"/>
    <cellStyle name="Título 1 2 2 5" xfId="0"/>
    <cellStyle name="Título 1 2 2 6" xfId="0"/>
    <cellStyle name="Título 1 2 2_TRT1" xfId="0"/>
    <cellStyle name="Título 1 2 3" xfId="0"/>
    <cellStyle name="Título 1 2 4" xfId="0"/>
    <cellStyle name="Título 1 2 5" xfId="0"/>
    <cellStyle name="Título 1 2 6" xfId="0"/>
    <cellStyle name="Título 1 2 7" xfId="0"/>
    <cellStyle name="Título 1 2_05_Impactos_Demais PLs_2013_Dados CNJ de jul-12" xfId="0"/>
    <cellStyle name="Título 1 3" xfId="0"/>
    <cellStyle name="Título 1 3 2" xfId="0"/>
    <cellStyle name="Título 1 3 3" xfId="0"/>
    <cellStyle name="Título 1 3 4" xfId="0"/>
    <cellStyle name="Título 1 3 5" xfId="0"/>
    <cellStyle name="Título 1 3 6" xfId="0"/>
    <cellStyle name="Título 1 3_TRT1" xfId="0"/>
    <cellStyle name="Título 1 4" xfId="0"/>
    <cellStyle name="Título 1 4 2" xfId="0"/>
    <cellStyle name="Título 1 4 3" xfId="0"/>
    <cellStyle name="Título 1 4 4" xfId="0"/>
    <cellStyle name="Título 1 4 5" xfId="0"/>
    <cellStyle name="Título 1 4 6" xfId="0"/>
    <cellStyle name="Título 1 4_TRT1" xfId="0"/>
    <cellStyle name="Título 1 5" xfId="0"/>
    <cellStyle name="Título 1 6" xfId="0"/>
    <cellStyle name="Título 1 7" xfId="0"/>
    <cellStyle name="Título 1 8" xfId="0"/>
    <cellStyle name="Título 1 9" xfId="0"/>
    <cellStyle name="Título 10" xfId="0"/>
    <cellStyle name="Título 10 2" xfId="0"/>
    <cellStyle name="Título 10 3" xfId="0"/>
    <cellStyle name="Título 10 4" xfId="0"/>
    <cellStyle name="Título 10 5" xfId="0"/>
    <cellStyle name="Título 10 6" xfId="0"/>
    <cellStyle name="Título 10_TRT1" xfId="0"/>
    <cellStyle name="Título 11" xfId="0"/>
    <cellStyle name="Título 11 2" xfId="0"/>
    <cellStyle name="Título 11 3" xfId="0"/>
    <cellStyle name="Título 11 4" xfId="0"/>
    <cellStyle name="Título 11 5" xfId="0"/>
    <cellStyle name="Título 11 6" xfId="0"/>
    <cellStyle name="Título 11_TRT1" xfId="0"/>
    <cellStyle name="Título 2 2" xfId="0"/>
    <cellStyle name="Título 2 2 2" xfId="0"/>
    <cellStyle name="Título 2 2 2 2" xfId="0"/>
    <cellStyle name="Título 2 2 2 3" xfId="0"/>
    <cellStyle name="Título 2 2 2 4" xfId="0"/>
    <cellStyle name="Título 2 2 2 5" xfId="0"/>
    <cellStyle name="Título 2 2 2 6" xfId="0"/>
    <cellStyle name="Título 2 2 2_TRT1" xfId="0"/>
    <cellStyle name="Título 2 2 3" xfId="0"/>
    <cellStyle name="Título 2 2 4" xfId="0"/>
    <cellStyle name="Título 2 2 5" xfId="0"/>
    <cellStyle name="Título 2 2 6" xfId="0"/>
    <cellStyle name="Título 2 2 7" xfId="0"/>
    <cellStyle name="Título 2 2_05_Impactos_Demais PLs_2013_Dados CNJ de jul-12" xfId="0"/>
    <cellStyle name="Título 2 3" xfId="0"/>
    <cellStyle name="Título 2 3 2" xfId="0"/>
    <cellStyle name="Título 2 3 3" xfId="0"/>
    <cellStyle name="Título 2 3 4" xfId="0"/>
    <cellStyle name="Título 2 3 5" xfId="0"/>
    <cellStyle name="Título 2 3 6" xfId="0"/>
    <cellStyle name="Título 2 3_TRT1" xfId="0"/>
    <cellStyle name="Título 2 4" xfId="0"/>
    <cellStyle name="Título 2 4 2" xfId="0"/>
    <cellStyle name="Título 2 4 3" xfId="0"/>
    <cellStyle name="Título 2 4 4" xfId="0"/>
    <cellStyle name="Título 2 4 5" xfId="0"/>
    <cellStyle name="Título 2 4 6" xfId="0"/>
    <cellStyle name="Título 2 4_TRT1" xfId="0"/>
    <cellStyle name="Título 2 5" xfId="0"/>
    <cellStyle name="Título 3 2" xfId="0"/>
    <cellStyle name="Título 3 2 2" xfId="0"/>
    <cellStyle name="Título 3 2 2 2" xfId="0"/>
    <cellStyle name="Título 3 2 2 3" xfId="0"/>
    <cellStyle name="Título 3 2 2 4" xfId="0"/>
    <cellStyle name="Título 3 2 2 5" xfId="0"/>
    <cellStyle name="Título 3 2 2 6" xfId="0"/>
    <cellStyle name="Título 3 2 2_TRT1" xfId="0"/>
    <cellStyle name="Título 3 2 3" xfId="0"/>
    <cellStyle name="Título 3 2 4" xfId="0"/>
    <cellStyle name="Título 3 2 5" xfId="0"/>
    <cellStyle name="Título 3 2 6" xfId="0"/>
    <cellStyle name="Título 3 2 7" xfId="0"/>
    <cellStyle name="Título 3 2_05_Impactos_Demais PLs_2013_Dados CNJ de jul-12" xfId="0"/>
    <cellStyle name="Título 3 3" xfId="0"/>
    <cellStyle name="Título 3 3 2" xfId="0"/>
    <cellStyle name="Título 3 3 3" xfId="0"/>
    <cellStyle name="Título 3 3 4" xfId="0"/>
    <cellStyle name="Título 3 3 5" xfId="0"/>
    <cellStyle name="Título 3 3 6" xfId="0"/>
    <cellStyle name="Título 3 3_TRT1" xfId="0"/>
    <cellStyle name="Título 3 4" xfId="0"/>
    <cellStyle name="Título 3 4 2" xfId="0"/>
    <cellStyle name="Título 3 4 3" xfId="0"/>
    <cellStyle name="Título 3 4 4" xfId="0"/>
    <cellStyle name="Título 3 4 5" xfId="0"/>
    <cellStyle name="Título 3 4 6" xfId="0"/>
    <cellStyle name="Título 3 4_TRT1" xfId="0"/>
    <cellStyle name="Título 3 5" xfId="0"/>
    <cellStyle name="Título 4 2" xfId="0"/>
    <cellStyle name="Título 4 2 2" xfId="0"/>
    <cellStyle name="Título 4 2 2 2" xfId="0"/>
    <cellStyle name="Título 4 2 2 3" xfId="0"/>
    <cellStyle name="Título 4 2 2 4" xfId="0"/>
    <cellStyle name="Título 4 2 2 5" xfId="0"/>
    <cellStyle name="Título 4 2 2 6" xfId="0"/>
    <cellStyle name="Título 4 2 2_TRT1" xfId="0"/>
    <cellStyle name="Título 4 2 3" xfId="0"/>
    <cellStyle name="Título 4 2 4" xfId="0"/>
    <cellStyle name="Título 4 2 5" xfId="0"/>
    <cellStyle name="Título 4 2 6" xfId="0"/>
    <cellStyle name="Título 4 2 7" xfId="0"/>
    <cellStyle name="Título 4 2_05_Impactos_Demais PLs_2013_Dados CNJ de jul-12" xfId="0"/>
    <cellStyle name="Título 4 3" xfId="0"/>
    <cellStyle name="Título 4 3 2" xfId="0"/>
    <cellStyle name="Título 4 3 3" xfId="0"/>
    <cellStyle name="Título 4 3 4" xfId="0"/>
    <cellStyle name="Título 4 3 5" xfId="0"/>
    <cellStyle name="Título 4 3 6" xfId="0"/>
    <cellStyle name="Título 4 3_TRT1" xfId="0"/>
    <cellStyle name="Título 4 4" xfId="0"/>
    <cellStyle name="Título 4 4 2" xfId="0"/>
    <cellStyle name="Título 4 4 3" xfId="0"/>
    <cellStyle name="Título 4 4 4" xfId="0"/>
    <cellStyle name="Título 4 4 5" xfId="0"/>
    <cellStyle name="Título 4 4 6" xfId="0"/>
    <cellStyle name="Título 4 4_TRT1" xfId="0"/>
    <cellStyle name="Título 4 5" xfId="0"/>
    <cellStyle name="Título 5" xfId="0"/>
    <cellStyle name="Título 5 2" xfId="0"/>
    <cellStyle name="Título 5 2 2" xfId="0"/>
    <cellStyle name="Título 5 2 3" xfId="0"/>
    <cellStyle name="Título 5 2 4" xfId="0"/>
    <cellStyle name="Título 5 2 5" xfId="0"/>
    <cellStyle name="Título 5 2 6" xfId="0"/>
    <cellStyle name="Título 5 2_TRT1" xfId="0"/>
    <cellStyle name="Título 5 3" xfId="0"/>
    <cellStyle name="Título 5 3 2" xfId="0"/>
    <cellStyle name="Título 5 3 3" xfId="0"/>
    <cellStyle name="Título 5 3 4" xfId="0"/>
    <cellStyle name="Título 5 3 5" xfId="0"/>
    <cellStyle name="Título 5 3 6" xfId="0"/>
    <cellStyle name="Título 5 3_TRT1" xfId="0"/>
    <cellStyle name="Título 5 4" xfId="0"/>
    <cellStyle name="Título 5 5" xfId="0"/>
    <cellStyle name="Título 5 6" xfId="0"/>
    <cellStyle name="Título 5 7" xfId="0"/>
    <cellStyle name="Título 5 8" xfId="0"/>
    <cellStyle name="Título 5_05_Impactos_Demais PLs_2013_Dados CNJ de jul-12" xfId="0"/>
    <cellStyle name="Título 6" xfId="0"/>
    <cellStyle name="Título 6 2" xfId="0"/>
    <cellStyle name="Título 6 2 2" xfId="0"/>
    <cellStyle name="Título 6 2 3" xfId="0"/>
    <cellStyle name="Título 6 2 4" xfId="0"/>
    <cellStyle name="Título 6 2 5" xfId="0"/>
    <cellStyle name="Título 6 2 6" xfId="0"/>
    <cellStyle name="Título 6 2_TRT1" xfId="0"/>
    <cellStyle name="Título 6 3" xfId="0"/>
    <cellStyle name="Título 6 4" xfId="0"/>
    <cellStyle name="Título 6 5" xfId="0"/>
    <cellStyle name="Título 6 6" xfId="0"/>
    <cellStyle name="Título 6 7" xfId="0"/>
    <cellStyle name="Título 6_34" xfId="0"/>
    <cellStyle name="Título 7" xfId="0"/>
    <cellStyle name="Título 7 2" xfId="0"/>
    <cellStyle name="Título 7 3" xfId="0"/>
    <cellStyle name="Título 7 4" xfId="0"/>
    <cellStyle name="Título 7 5" xfId="0"/>
    <cellStyle name="Título 7 6" xfId="0"/>
    <cellStyle name="Título 7_TRT1" xfId="0"/>
    <cellStyle name="Título 8" xfId="0"/>
    <cellStyle name="Título 8 2" xfId="0"/>
    <cellStyle name="Título 8 3" xfId="0"/>
    <cellStyle name="Título 8 4" xfId="0"/>
    <cellStyle name="Título 8 5" xfId="0"/>
    <cellStyle name="Título 8 6" xfId="0"/>
    <cellStyle name="Título 8_TRT1" xfId="0"/>
    <cellStyle name="Título 9" xfId="0"/>
    <cellStyle name="Título 9 2" xfId="0"/>
    <cellStyle name="Título 9 3" xfId="0"/>
    <cellStyle name="Título 9 4" xfId="0"/>
    <cellStyle name="Título 9 5" xfId="0"/>
    <cellStyle name="Título 9 6" xfId="0"/>
    <cellStyle name="Título 9_TRT1" xfId="0"/>
    <cellStyle name="V¡rgula" xfId="0"/>
    <cellStyle name="V¡rgula 2" xfId="0"/>
    <cellStyle name="V¡rgula 3" xfId="0"/>
    <cellStyle name="V¡rgula 4" xfId="0"/>
    <cellStyle name="V¡rgula 5" xfId="0"/>
    <cellStyle name="V¡rgula0" xfId="0"/>
    <cellStyle name="V¡rgula0 2" xfId="0"/>
    <cellStyle name="V¡rgula0 3" xfId="0"/>
    <cellStyle name="V¡rgula0 4" xfId="0"/>
    <cellStyle name="V¡rgula0 5" xfId="0"/>
    <cellStyle name="V¡rgula0_TRT1" xfId="0"/>
    <cellStyle name="V¡rgula_TRT1" xfId="0"/>
    <cellStyle name="Vírgul - Estilo1" xfId="0"/>
    <cellStyle name="Vírgul - Estilo1 2" xfId="0"/>
    <cellStyle name="Vírgul - Estilo1 3" xfId="0"/>
    <cellStyle name="Vírgul - Estilo1_TRT3" xfId="0"/>
    <cellStyle name="Vírgula 2" xfId="0"/>
    <cellStyle name="Vírgula 2 10" xfId="0"/>
    <cellStyle name="Vírgula 2 11" xfId="0"/>
    <cellStyle name="Vírgula 2 12" xfId="0"/>
    <cellStyle name="Vírgula 2 13" xfId="0"/>
    <cellStyle name="Vírgula 2 14" xfId="0"/>
    <cellStyle name="Vírgula 2 15" xfId="0"/>
    <cellStyle name="Vírgula 2 16" xfId="0"/>
    <cellStyle name="Vírgula 2 17" xfId="0"/>
    <cellStyle name="Vírgula 2 18" xfId="0"/>
    <cellStyle name="Vírgula 2 19" xfId="0"/>
    <cellStyle name="Vírgula 2 2" xfId="0"/>
    <cellStyle name="Vírgula 2 2 2" xfId="0"/>
    <cellStyle name="Vírgula 2 2 2 2" xfId="0"/>
    <cellStyle name="Vírgula 2 2 3" xfId="0"/>
    <cellStyle name="Vírgula 2 2 4" xfId="0"/>
    <cellStyle name="Vírgula 2 2 5" xfId="0"/>
    <cellStyle name="Vírgula 2 2 6" xfId="0"/>
    <cellStyle name="Vírgula 2 20" xfId="0"/>
    <cellStyle name="Vírgula 2 21" xfId="0"/>
    <cellStyle name="Vírgula 2 22" xfId="0"/>
    <cellStyle name="Vírgula 2 23" xfId="0"/>
    <cellStyle name="Vírgula 2 24" xfId="0"/>
    <cellStyle name="Vírgula 2 25" xfId="0"/>
    <cellStyle name="Vírgula 2 26" xfId="0"/>
    <cellStyle name="Vírgula 2 27" xfId="0"/>
    <cellStyle name="Vírgula 2 28" xfId="0"/>
    <cellStyle name="Vírgula 2 29" xfId="0"/>
    <cellStyle name="Vírgula 2 2_TRT1" xfId="0"/>
    <cellStyle name="Vírgula 2 3" xfId="0"/>
    <cellStyle name="Vírgula 2 3 2" xfId="0"/>
    <cellStyle name="Vírgula 2 3 3" xfId="0"/>
    <cellStyle name="Vírgula 2 3 4" xfId="0"/>
    <cellStyle name="Vírgula 2 30" xfId="0"/>
    <cellStyle name="Vírgula 2 4" xfId="0"/>
    <cellStyle name="Vírgula 2 5" xfId="0"/>
    <cellStyle name="Vírgula 2 6" xfId="0"/>
    <cellStyle name="Vírgula 2 7" xfId="0"/>
    <cellStyle name="Vírgula 2 8" xfId="0"/>
    <cellStyle name="Vírgula 2 9" xfId="0"/>
    <cellStyle name="Vírgula 2_TRT1" xfId="0"/>
    <cellStyle name="Vírgula 3" xfId="0"/>
    <cellStyle name="Vírgula 3 2" xfId="0"/>
    <cellStyle name="Vírgula 3 2 2" xfId="0"/>
    <cellStyle name="Vírgula 3 3" xfId="0"/>
    <cellStyle name="Vírgula 3 4" xfId="0"/>
    <cellStyle name="Vírgula 3 5" xfId="0"/>
    <cellStyle name="Vírgula 3 6" xfId="0"/>
    <cellStyle name="Vírgula 3_TRT1" xfId="0"/>
    <cellStyle name="Vírgula 4" xfId="0"/>
    <cellStyle name="Vírgula 4 2" xfId="0"/>
    <cellStyle name="Vírgula 4 2 2" xfId="0"/>
    <cellStyle name="Vírgula 4 3" xfId="0"/>
    <cellStyle name="Vírgula 4 4" xfId="0"/>
    <cellStyle name="Vírgula 4 5" xfId="0"/>
    <cellStyle name="Vírgula 4 6" xfId="0"/>
    <cellStyle name="Vírgula 4_TRT1" xfId="0"/>
    <cellStyle name="Vírgula 5" xfId="0"/>
    <cellStyle name="Vírgula 5 2" xfId="0"/>
    <cellStyle name="Vírgula 5 3" xfId="0"/>
    <cellStyle name="Vírgula 5 4" xfId="0"/>
    <cellStyle name="Vírgula 5 5" xfId="0"/>
    <cellStyle name="Vírgula 5 6" xfId="0"/>
    <cellStyle name="Vírgula 5 7" xfId="0"/>
    <cellStyle name="Vírgula 5_TRT1" xfId="0"/>
    <cellStyle name="Vírgula0" xfId="0"/>
    <cellStyle name="Vírgula0 2" xfId="0"/>
    <cellStyle name="Vírgula0 3" xfId="0"/>
    <cellStyle name="Vírgula0 4" xfId="0"/>
    <cellStyle name="Vírgula0 5" xfId="0"/>
    <cellStyle name="Vírgula0_TRT1" xfId="0"/>
    <cellStyle name="Warning 26" xfId="0"/>
    <cellStyle name="Warning Text" xfId="0"/>
    <cellStyle name="Warning Text 2" xfId="0"/>
    <cellStyle name="Warning Text 3" xfId="0"/>
    <cellStyle name="Warning Text 4" xfId="0"/>
    <cellStyle name="Warning Text 5" xfId="0"/>
    <cellStyle name="Warning Text 6" xfId="0"/>
    <cellStyle name="Warning Text_TRT1" xfId="0"/>
    <cellStyle name="Warning_TRT15" xfId="0"/>
    <cellStyle name="Ênfase1 2" xfId="0"/>
    <cellStyle name="Ênfase1 2 2" xfId="0"/>
    <cellStyle name="Ênfase1 2 2 2" xfId="0"/>
    <cellStyle name="Ênfase1 2 2 3" xfId="0"/>
    <cellStyle name="Ênfase1 2 2 4" xfId="0"/>
    <cellStyle name="Ênfase1 2 2 5" xfId="0"/>
    <cellStyle name="Ênfase1 2 2 6" xfId="0"/>
    <cellStyle name="Ênfase1 2 2_TRT1" xfId="0"/>
    <cellStyle name="Ênfase1 2 3" xfId="0"/>
    <cellStyle name="Ênfase1 2 4" xfId="0"/>
    <cellStyle name="Ênfase1 2 5" xfId="0"/>
    <cellStyle name="Ênfase1 2 6" xfId="0"/>
    <cellStyle name="Ênfase1 2 7" xfId="0"/>
    <cellStyle name="Ênfase1 2_05_Impactos_Demais PLs_2013_Dados CNJ de jul-12" xfId="0"/>
    <cellStyle name="Ênfase1 3" xfId="0"/>
    <cellStyle name="Ênfase1 3 2" xfId="0"/>
    <cellStyle name="Ênfase1 3 3" xfId="0"/>
    <cellStyle name="Ênfase1 3 4" xfId="0"/>
    <cellStyle name="Ênfase1 3 5" xfId="0"/>
    <cellStyle name="Ênfase1 3 6" xfId="0"/>
    <cellStyle name="Ênfase1 3_TRT1" xfId="0"/>
    <cellStyle name="Ênfase1 4" xfId="0"/>
    <cellStyle name="Ênfase1 4 2" xfId="0"/>
    <cellStyle name="Ênfase1 4 3" xfId="0"/>
    <cellStyle name="Ênfase1 4 4" xfId="0"/>
    <cellStyle name="Ênfase1 4 5" xfId="0"/>
    <cellStyle name="Ênfase1 4 6" xfId="0"/>
    <cellStyle name="Ênfase1 4_TRT1" xfId="0"/>
    <cellStyle name="Ênfase1 5" xfId="0"/>
    <cellStyle name="Ênfase2 2" xfId="0"/>
    <cellStyle name="Ênfase2 2 2" xfId="0"/>
    <cellStyle name="Ênfase2 2 2 2" xfId="0"/>
    <cellStyle name="Ênfase2 2 2 3" xfId="0"/>
    <cellStyle name="Ênfase2 2 2 4" xfId="0"/>
    <cellStyle name="Ênfase2 2 2 5" xfId="0"/>
    <cellStyle name="Ênfase2 2 2 6" xfId="0"/>
    <cellStyle name="Ênfase2 2 2_TRT1" xfId="0"/>
    <cellStyle name="Ênfase2 2 3" xfId="0"/>
    <cellStyle name="Ênfase2 2 4" xfId="0"/>
    <cellStyle name="Ênfase2 2 5" xfId="0"/>
    <cellStyle name="Ênfase2 2 6" xfId="0"/>
    <cellStyle name="Ênfase2 2 7" xfId="0"/>
    <cellStyle name="Ênfase2 2_05_Impactos_Demais PLs_2013_Dados CNJ de jul-12" xfId="0"/>
    <cellStyle name="Ênfase2 3" xfId="0"/>
    <cellStyle name="Ênfase2 3 2" xfId="0"/>
    <cellStyle name="Ênfase2 3 3" xfId="0"/>
    <cellStyle name="Ênfase2 3 4" xfId="0"/>
    <cellStyle name="Ênfase2 3 5" xfId="0"/>
    <cellStyle name="Ênfase2 3 6" xfId="0"/>
    <cellStyle name="Ênfase2 3_TRT1" xfId="0"/>
    <cellStyle name="Ênfase2 4" xfId="0"/>
    <cellStyle name="Ênfase2 4 2" xfId="0"/>
    <cellStyle name="Ênfase2 4 3" xfId="0"/>
    <cellStyle name="Ênfase2 4 4" xfId="0"/>
    <cellStyle name="Ênfase2 4 5" xfId="0"/>
    <cellStyle name="Ênfase2 4 6" xfId="0"/>
    <cellStyle name="Ênfase2 4_TRT1" xfId="0"/>
    <cellStyle name="Ênfase2 5" xfId="0"/>
    <cellStyle name="Ênfase3 2" xfId="0"/>
    <cellStyle name="Ênfase3 2 2" xfId="0"/>
    <cellStyle name="Ênfase3 2 2 2" xfId="0"/>
    <cellStyle name="Ênfase3 2 2 3" xfId="0"/>
    <cellStyle name="Ênfase3 2 2 4" xfId="0"/>
    <cellStyle name="Ênfase3 2 2 5" xfId="0"/>
    <cellStyle name="Ênfase3 2 2 6" xfId="0"/>
    <cellStyle name="Ênfase3 2 2_TRT1" xfId="0"/>
    <cellStyle name="Ênfase3 2 3" xfId="0"/>
    <cellStyle name="Ênfase3 2 4" xfId="0"/>
    <cellStyle name="Ênfase3 2 5" xfId="0"/>
    <cellStyle name="Ênfase3 2 6" xfId="0"/>
    <cellStyle name="Ênfase3 2 7" xfId="0"/>
    <cellStyle name="Ênfase3 2_05_Impactos_Demais PLs_2013_Dados CNJ de jul-12" xfId="0"/>
    <cellStyle name="Ênfase3 3" xfId="0"/>
    <cellStyle name="Ênfase3 3 2" xfId="0"/>
    <cellStyle name="Ênfase3 3 3" xfId="0"/>
    <cellStyle name="Ênfase3 3 4" xfId="0"/>
    <cellStyle name="Ênfase3 3 5" xfId="0"/>
    <cellStyle name="Ênfase3 3 6" xfId="0"/>
    <cellStyle name="Ênfase3 3_TRT1" xfId="0"/>
    <cellStyle name="Ênfase3 4" xfId="0"/>
    <cellStyle name="Ênfase3 4 2" xfId="0"/>
    <cellStyle name="Ênfase3 4 3" xfId="0"/>
    <cellStyle name="Ênfase3 4 4" xfId="0"/>
    <cellStyle name="Ênfase3 4 5" xfId="0"/>
    <cellStyle name="Ênfase3 4 6" xfId="0"/>
    <cellStyle name="Ênfase3 4_TRT1" xfId="0"/>
    <cellStyle name="Ênfase3 5" xfId="0"/>
    <cellStyle name="Ênfase4 2" xfId="0"/>
    <cellStyle name="Ênfase4 2 2" xfId="0"/>
    <cellStyle name="Ênfase4 2 2 2" xfId="0"/>
    <cellStyle name="Ênfase4 2 2 3" xfId="0"/>
    <cellStyle name="Ênfase4 2 2 4" xfId="0"/>
    <cellStyle name="Ênfase4 2 2 5" xfId="0"/>
    <cellStyle name="Ênfase4 2 2 6" xfId="0"/>
    <cellStyle name="Ênfase4 2 2_TRT1" xfId="0"/>
    <cellStyle name="Ênfase4 2 3" xfId="0"/>
    <cellStyle name="Ênfase4 2 4" xfId="0"/>
    <cellStyle name="Ênfase4 2 5" xfId="0"/>
    <cellStyle name="Ênfase4 2 6" xfId="0"/>
    <cellStyle name="Ênfase4 2 7" xfId="0"/>
    <cellStyle name="Ênfase4 2_05_Impactos_Demais PLs_2013_Dados CNJ de jul-12" xfId="0"/>
    <cellStyle name="Ênfase4 3" xfId="0"/>
    <cellStyle name="Ênfase4 3 2" xfId="0"/>
    <cellStyle name="Ênfase4 3 3" xfId="0"/>
    <cellStyle name="Ênfase4 3 4" xfId="0"/>
    <cellStyle name="Ênfase4 3 5" xfId="0"/>
    <cellStyle name="Ênfase4 3 6" xfId="0"/>
    <cellStyle name="Ênfase4 3_TRT1" xfId="0"/>
    <cellStyle name="Ênfase4 4" xfId="0"/>
    <cellStyle name="Ênfase4 4 2" xfId="0"/>
    <cellStyle name="Ênfase4 4 3" xfId="0"/>
    <cellStyle name="Ênfase4 4 4" xfId="0"/>
    <cellStyle name="Ênfase4 4 5" xfId="0"/>
    <cellStyle name="Ênfase4 4 6" xfId="0"/>
    <cellStyle name="Ênfase4 4_TRT1" xfId="0"/>
    <cellStyle name="Ênfase4 5" xfId="0"/>
    <cellStyle name="Ênfase5 2" xfId="0"/>
    <cellStyle name="Ênfase5 2 2" xfId="0"/>
    <cellStyle name="Ênfase5 2 2 2" xfId="0"/>
    <cellStyle name="Ênfase5 2 2 3" xfId="0"/>
    <cellStyle name="Ênfase5 2 2 4" xfId="0"/>
    <cellStyle name="Ênfase5 2 2 5" xfId="0"/>
    <cellStyle name="Ênfase5 2 2 6" xfId="0"/>
    <cellStyle name="Ênfase5 2 2_TRT1" xfId="0"/>
    <cellStyle name="Ênfase5 2 3" xfId="0"/>
    <cellStyle name="Ênfase5 2 4" xfId="0"/>
    <cellStyle name="Ênfase5 2 5" xfId="0"/>
    <cellStyle name="Ênfase5 2 6" xfId="0"/>
    <cellStyle name="Ênfase5 2 7" xfId="0"/>
    <cellStyle name="Ênfase5 2_05_Impactos_Demais PLs_2013_Dados CNJ de jul-12" xfId="0"/>
    <cellStyle name="Ênfase5 3" xfId="0"/>
    <cellStyle name="Ênfase5 3 2" xfId="0"/>
    <cellStyle name="Ênfase5 3 3" xfId="0"/>
    <cellStyle name="Ênfase5 3 4" xfId="0"/>
    <cellStyle name="Ênfase5 3 5" xfId="0"/>
    <cellStyle name="Ênfase5 3 6" xfId="0"/>
    <cellStyle name="Ênfase5 3_TRT1" xfId="0"/>
    <cellStyle name="Ênfase5 4" xfId="0"/>
    <cellStyle name="Ênfase5 4 2" xfId="0"/>
    <cellStyle name="Ênfase5 4 3" xfId="0"/>
    <cellStyle name="Ênfase5 4 4" xfId="0"/>
    <cellStyle name="Ênfase5 4 5" xfId="0"/>
    <cellStyle name="Ênfase5 4 6" xfId="0"/>
    <cellStyle name="Ênfase5 4_TRT1" xfId="0"/>
    <cellStyle name="Ênfase5 5" xfId="0"/>
    <cellStyle name="Ênfase6 2" xfId="0"/>
    <cellStyle name="Ênfase6 2 2" xfId="0"/>
    <cellStyle name="Ênfase6 2 2 2" xfId="0"/>
    <cellStyle name="Ênfase6 2 2 3" xfId="0"/>
    <cellStyle name="Ênfase6 2 2 4" xfId="0"/>
    <cellStyle name="Ênfase6 2 2 5" xfId="0"/>
    <cellStyle name="Ênfase6 2 2 6" xfId="0"/>
    <cellStyle name="Ênfase6 2 2_TRT1" xfId="0"/>
    <cellStyle name="Ênfase6 2 3" xfId="0"/>
    <cellStyle name="Ênfase6 2 4" xfId="0"/>
    <cellStyle name="Ênfase6 2 5" xfId="0"/>
    <cellStyle name="Ênfase6 2 6" xfId="0"/>
    <cellStyle name="Ênfase6 2 7" xfId="0"/>
    <cellStyle name="Ênfase6 2_05_Impactos_Demais PLs_2013_Dados CNJ de jul-12" xfId="0"/>
    <cellStyle name="Ênfase6 3" xfId="0"/>
    <cellStyle name="Ênfase6 3 2" xfId="0"/>
    <cellStyle name="Ênfase6 3 3" xfId="0"/>
    <cellStyle name="Ênfase6 3 4" xfId="0"/>
    <cellStyle name="Ênfase6 3 5" xfId="0"/>
    <cellStyle name="Ênfase6 3 6" xfId="0"/>
    <cellStyle name="Ênfase6 3_TRT1" xfId="0"/>
    <cellStyle name="Ênfase6 4" xfId="0"/>
    <cellStyle name="Ênfase6 4 2" xfId="0"/>
    <cellStyle name="Ênfase6 4 3" xfId="0"/>
    <cellStyle name="Ênfase6 4 4" xfId="0"/>
    <cellStyle name="Ênfase6 4 5" xfId="0"/>
    <cellStyle name="Ênfase6 4 6" xfId="0"/>
    <cellStyle name="Ênfase6 4_TRT1" xfId="0"/>
    <cellStyle name="Ênfase6 5" xfId="0"/>
    <cellStyle name="Excel Built-in Explanatory Text" xfId="0"/>
  </cellStyles>
  <colors>
    <indexedColors>
      <rgbColor rgb="FF000000"/>
      <rgbColor rgb="FFFFFFFF"/>
      <rgbColor rgb="FFFF0000"/>
      <rgbColor rgb="FF00FF00"/>
      <rgbColor rgb="FF0000EE"/>
      <rgbColor rgb="FFFAC090"/>
      <rgbColor rgb="FFFF00FF"/>
      <rgbColor rgb="FFD9D9D9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FFCCC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DEADA"/>
      <rgbColor rgb="FFDDDDDD"/>
      <rgbColor rgb="FF800080"/>
      <rgbColor rgb="FF800000"/>
      <rgbColor rgb="FF008080"/>
      <rgbColor rgb="FF0000FF"/>
      <rgbColor rgb="FFD8D8D8"/>
      <rgbColor rgb="FFEBF1DE"/>
      <rgbColor rgb="FFCCFFCC"/>
      <rgbColor rgb="FFFFFF99"/>
      <rgbColor rgb="FF99CCFF"/>
      <rgbColor rgb="FFFF99CC"/>
      <rgbColor rgb="FFCC99FF"/>
      <rgbColor rgb="FFFFCC99"/>
      <rgbColor rgb="FFBFBFBF"/>
      <rgbColor rgb="FF33CCCC"/>
      <rgbColor rgb="FFC3D69B"/>
      <rgbColor rgb="FFFFCC00"/>
      <rgbColor rgb="FFFF9900"/>
      <rgbColor rgb="FFFF6600"/>
      <rgbColor rgb="FF7F7F7F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I19"/>
  <sheetViews>
    <sheetView showFormulas="false" showGridLines="false" showRowColHeaders="true" showZeros="true" rightToLeft="false" tabSelected="true" showOutlineSymbols="true" defaultGridColor="true" view="pageBreakPreview" topLeftCell="A1" colorId="64" zoomScale="110" zoomScaleNormal="90" zoomScalePageLayoutView="110" workbookViewId="0">
      <selection pane="topLeft" activeCell="B5" activeCellId="0" sqref="B5"/>
    </sheetView>
  </sheetViews>
  <sheetFormatPr defaultColWidth="8.578125" defaultRowHeight="12.75" zeroHeight="false" outlineLevelRow="0" outlineLevelCol="0"/>
  <cols>
    <col collapsed="false" customWidth="true" hidden="false" outlineLevel="0" max="1" min="1" style="0" width="1.85"/>
    <col collapsed="false" customWidth="true" hidden="false" outlineLevel="0" max="2" min="2" style="0" width="30.57"/>
    <col collapsed="false" customWidth="true" hidden="false" outlineLevel="0" max="9" min="3" style="0" width="13.7"/>
  </cols>
  <sheetData>
    <row r="1" customFormat="false" ht="12.75" hidden="false" customHeight="false" outlineLevel="0" collapsed="false">
      <c r="B1" s="1" t="s">
        <v>0</v>
      </c>
      <c r="C1" s="2"/>
      <c r="D1" s="2"/>
      <c r="E1" s="2"/>
      <c r="F1" s="2"/>
      <c r="G1" s="2"/>
      <c r="H1" s="2"/>
      <c r="I1" s="2"/>
    </row>
    <row r="2" customFormat="false" ht="12.75" hidden="false" customHeight="false" outlineLevel="0" collapsed="false">
      <c r="B2" s="1" t="s">
        <v>1</v>
      </c>
      <c r="C2" s="3"/>
      <c r="D2" s="3"/>
      <c r="E2" s="3"/>
      <c r="F2" s="2"/>
      <c r="G2" s="2"/>
      <c r="H2" s="2"/>
      <c r="I2" s="2"/>
    </row>
    <row r="3" customFormat="false" ht="12.75" hidden="false" customHeight="false" outlineLevel="0" collapsed="false">
      <c r="B3" s="1" t="s">
        <v>2</v>
      </c>
      <c r="C3" s="3"/>
      <c r="D3" s="3"/>
      <c r="E3" s="3"/>
      <c r="F3" s="2"/>
      <c r="G3" s="2"/>
      <c r="H3" s="2"/>
      <c r="I3" s="2"/>
    </row>
    <row r="4" customFormat="false" ht="12.75" hidden="false" customHeight="false" outlineLevel="0" collapsed="false">
      <c r="B4" s="2" t="s">
        <v>3</v>
      </c>
      <c r="C4" s="3"/>
      <c r="D4" s="3"/>
      <c r="E4" s="3"/>
      <c r="F4" s="2"/>
      <c r="G4" s="2"/>
      <c r="H4" s="2"/>
      <c r="I4" s="2"/>
    </row>
    <row r="5" customFormat="false" ht="34.5" hidden="false" customHeight="true" outlineLevel="0" collapsed="false">
      <c r="B5" s="4" t="s">
        <v>4</v>
      </c>
      <c r="C5" s="4"/>
      <c r="D5" s="4"/>
      <c r="E5" s="4"/>
      <c r="F5" s="4"/>
      <c r="G5" s="4"/>
      <c r="H5" s="4"/>
      <c r="I5" s="4"/>
    </row>
    <row r="6" customFormat="false" ht="32.25" hidden="false" customHeight="true" outlineLevel="0" collapsed="false">
      <c r="B6" s="5" t="s">
        <v>5</v>
      </c>
      <c r="C6" s="2"/>
      <c r="D6" s="2"/>
      <c r="E6" s="2"/>
      <c r="F6" s="2"/>
      <c r="G6" s="2"/>
      <c r="H6" s="2"/>
      <c r="I6" s="2"/>
    </row>
    <row r="7" customFormat="false" ht="23.25" hidden="false" customHeight="true" outlineLevel="0" collapsed="false">
      <c r="B7" s="6" t="s">
        <v>6</v>
      </c>
      <c r="C7" s="7" t="s">
        <v>7</v>
      </c>
      <c r="D7" s="7"/>
      <c r="E7" s="7"/>
      <c r="F7" s="8" t="s">
        <v>8</v>
      </c>
      <c r="G7" s="8"/>
      <c r="H7" s="8"/>
      <c r="I7" s="8"/>
    </row>
    <row r="8" customFormat="false" ht="30.75" hidden="false" customHeight="true" outlineLevel="0" collapsed="false">
      <c r="B8" s="6"/>
      <c r="C8" s="7" t="s">
        <v>9</v>
      </c>
      <c r="D8" s="7" t="s">
        <v>10</v>
      </c>
      <c r="E8" s="7" t="s">
        <v>11</v>
      </c>
      <c r="F8" s="8" t="s">
        <v>12</v>
      </c>
      <c r="G8" s="8" t="s">
        <v>13</v>
      </c>
      <c r="H8" s="8" t="s">
        <v>11</v>
      </c>
      <c r="I8" s="8" t="s">
        <v>14</v>
      </c>
    </row>
    <row r="9" customFormat="false" ht="12.75" hidden="false" customHeight="false" outlineLevel="0" collapsed="false">
      <c r="B9" s="9" t="s">
        <v>15</v>
      </c>
      <c r="C9" s="10" t="n">
        <f aca="false">SUM('tst:trt24'!c9)</f>
        <v>26</v>
      </c>
      <c r="D9" s="10" t="n">
        <f aca="false">SUM('tst:trt24'!d9)</f>
        <v>1</v>
      </c>
      <c r="E9" s="10" t="n">
        <f aca="false">C9+D9</f>
        <v>27</v>
      </c>
      <c r="F9" s="11" t="n">
        <f aca="false">SUM('tst:trt24'!f9)</f>
        <v>29</v>
      </c>
      <c r="G9" s="11" t="n">
        <f aca="false">SUM('tst:trt24'!g9)</f>
        <v>25</v>
      </c>
      <c r="H9" s="11" t="n">
        <f aca="false">F9+G9</f>
        <v>54</v>
      </c>
      <c r="I9" s="11" t="n">
        <f aca="false">SUM('tst:trt24'!i9)</f>
        <v>25</v>
      </c>
    </row>
    <row r="10" customFormat="false" ht="12.75" hidden="false" customHeight="false" outlineLevel="0" collapsed="false">
      <c r="B10" s="9" t="s">
        <v>16</v>
      </c>
      <c r="C10" s="10" t="n">
        <f aca="false">SUM('tst:trt24'!c10)</f>
        <v>527</v>
      </c>
      <c r="D10" s="10" t="n">
        <f aca="false">SUM('tst:trt24'!d10)</f>
        <v>11</v>
      </c>
      <c r="E10" s="10" t="n">
        <f aca="false">C10+D10</f>
        <v>538</v>
      </c>
      <c r="F10" s="11" t="n">
        <f aca="false">SUM('tst:trt24'!f10)</f>
        <v>382</v>
      </c>
      <c r="G10" s="11" t="n">
        <f aca="false">SUM('tst:trt24'!g10)</f>
        <v>158</v>
      </c>
      <c r="H10" s="11" t="n">
        <f aca="false">F10+G10</f>
        <v>540</v>
      </c>
      <c r="I10" s="11" t="n">
        <f aca="false">SUM('tst:trt24'!i10)</f>
        <v>187</v>
      </c>
    </row>
    <row r="11" customFormat="false" ht="12.75" hidden="false" customHeight="false" outlineLevel="0" collapsed="false">
      <c r="B11" s="9" t="s">
        <v>17</v>
      </c>
      <c r="C11" s="10" t="n">
        <f aca="false">SUM('tst:trt24'!c11)</f>
        <v>0</v>
      </c>
      <c r="D11" s="10" t="n">
        <f aca="false">SUM('tst:trt24'!d11)</f>
        <v>0</v>
      </c>
      <c r="E11" s="10" t="n">
        <f aca="false">C11+D11</f>
        <v>0</v>
      </c>
      <c r="F11" s="11" t="n">
        <f aca="false">SUM('tst:trt24'!f11)</f>
        <v>40</v>
      </c>
      <c r="G11" s="11" t="n">
        <f aca="false">SUM('tst:trt24'!g11)</f>
        <v>56</v>
      </c>
      <c r="H11" s="11" t="n">
        <f aca="false">F11+G11</f>
        <v>96</v>
      </c>
      <c r="I11" s="11" t="n">
        <f aca="false">SUM('tst:trt24'!i11)</f>
        <v>59</v>
      </c>
    </row>
    <row r="12" customFormat="false" ht="12.75" hidden="false" customHeight="false" outlineLevel="0" collapsed="false">
      <c r="B12" s="9" t="s">
        <v>18</v>
      </c>
      <c r="C12" s="10" t="n">
        <f aca="false">SUM('tst:trt24'!c12)</f>
        <v>1450</v>
      </c>
      <c r="D12" s="10" t="n">
        <f aca="false">SUM('tst:trt24'!d12)</f>
        <v>49</v>
      </c>
      <c r="E12" s="10" t="n">
        <f aca="false">C12+D12</f>
        <v>1499</v>
      </c>
      <c r="F12" s="11" t="n">
        <f aca="false">SUM('tst:trt24'!f12)</f>
        <v>658</v>
      </c>
      <c r="G12" s="11" t="n">
        <f aca="false">SUM('tst:trt24'!g12)</f>
        <v>214</v>
      </c>
      <c r="H12" s="11" t="n">
        <f aca="false">F12+G12</f>
        <v>872</v>
      </c>
      <c r="I12" s="11" t="n">
        <f aca="false">SUM('tst:trt24'!i12)</f>
        <v>253</v>
      </c>
    </row>
    <row r="13" customFormat="false" ht="12.75" hidden="false" customHeight="false" outlineLevel="0" collapsed="false">
      <c r="B13" s="9" t="s">
        <v>19</v>
      </c>
      <c r="C13" s="10" t="n">
        <f aca="false">SUM('tst:trt24'!c13)</f>
        <v>1382</v>
      </c>
      <c r="D13" s="10" t="n">
        <f aca="false">SUM('tst:trt24'!d13)</f>
        <v>297</v>
      </c>
      <c r="E13" s="10" t="n">
        <f aca="false">C13+D13</f>
        <v>1679</v>
      </c>
      <c r="F13" s="11" t="n">
        <f aca="false">SUM('tst:trt24'!f13)</f>
        <v>97</v>
      </c>
      <c r="G13" s="11" t="n">
        <f aca="false">SUM('tst:trt24'!g13)</f>
        <v>25</v>
      </c>
      <c r="H13" s="11" t="n">
        <f aca="false">F13+G13</f>
        <v>122</v>
      </c>
      <c r="I13" s="11" t="n">
        <f aca="false">SUM('tst:trt24'!i13)</f>
        <v>34</v>
      </c>
    </row>
    <row r="14" customFormat="false" ht="12.75" hidden="false" customHeight="true" outlineLevel="0" collapsed="false">
      <c r="B14" s="12" t="s">
        <v>20</v>
      </c>
      <c r="C14" s="10" t="n">
        <f aca="false">SUM('tst:trt24'!c14)</f>
        <v>0</v>
      </c>
      <c r="D14" s="10" t="n">
        <f aca="false">SUM('tst:trt24'!d14)</f>
        <v>0</v>
      </c>
      <c r="E14" s="10" t="n">
        <f aca="false">C14+D14</f>
        <v>0</v>
      </c>
      <c r="F14" s="11" t="n">
        <f aca="false">SUM('tst:trt24'!f14)</f>
        <v>458</v>
      </c>
      <c r="G14" s="11" t="n">
        <f aca="false">SUM('tst:trt24'!g14)</f>
        <v>601</v>
      </c>
      <c r="H14" s="11" t="n">
        <f aca="false">F14+G14</f>
        <v>1059</v>
      </c>
      <c r="I14" s="11" t="n">
        <f aca="false">SUM('tst:trt24'!i14)</f>
        <v>642</v>
      </c>
    </row>
    <row r="15" customFormat="false" ht="19.5" hidden="false" customHeight="true" outlineLevel="0" collapsed="false">
      <c r="B15" s="13" t="s">
        <v>21</v>
      </c>
      <c r="C15" s="14" t="n">
        <f aca="false">SUM(C9:C14)</f>
        <v>3385</v>
      </c>
      <c r="D15" s="14" t="n">
        <f aca="false">SUM(D9:D14)</f>
        <v>358</v>
      </c>
      <c r="E15" s="14" t="n">
        <f aca="false">SUM(E9:E14)</f>
        <v>3743</v>
      </c>
      <c r="F15" s="15" t="n">
        <f aca="false">SUM(F9:F14)</f>
        <v>1664</v>
      </c>
      <c r="G15" s="15" t="n">
        <f aca="false">SUM(G9:G14)</f>
        <v>1079</v>
      </c>
      <c r="H15" s="15" t="n">
        <f aca="false">SUM(H9:H14)</f>
        <v>2743</v>
      </c>
      <c r="I15" s="15" t="n">
        <f aca="false">SUM(I9:I14)</f>
        <v>1200</v>
      </c>
    </row>
    <row r="18" customFormat="false" ht="12.75" hidden="false" customHeight="false" outlineLevel="0" collapsed="false">
      <c r="B18" s="16"/>
    </row>
    <row r="19" customFormat="false" ht="12.75" hidden="false" customHeight="false" outlineLevel="0" collapsed="false">
      <c r="B19" s="16"/>
    </row>
  </sheetData>
  <mergeCells count="4">
    <mergeCell ref="B5:I5"/>
    <mergeCell ref="B7:B8"/>
    <mergeCell ref="C7:E7"/>
    <mergeCell ref="F7:I7"/>
  </mergeCells>
  <printOptions headings="false" gridLines="false" gridLinesSet="true" horizontalCentered="false" verticalCentered="false"/>
  <pageMargins left="1.08680555555556" right="0.511805555555556" top="0.7875" bottom="0.7875" header="0.511811023622047" footer="0.511811023622047"/>
  <pageSetup paperSize="9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36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37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87" t="n">
        <v>0</v>
      </c>
      <c r="D9" s="87" t="n">
        <v>0</v>
      </c>
      <c r="E9" s="55" t="n">
        <v>0</v>
      </c>
      <c r="F9" s="56" t="n">
        <v>0</v>
      </c>
      <c r="G9" s="57" t="n">
        <v>0</v>
      </c>
      <c r="H9" s="58" t="n">
        <v>0</v>
      </c>
      <c r="I9" s="57" t="n">
        <v>0</v>
      </c>
    </row>
    <row r="10" customFormat="false" ht="12.75" hidden="false" customHeight="false" outlineLevel="0" collapsed="false">
      <c r="B10" s="40" t="s">
        <v>16</v>
      </c>
      <c r="C10" s="87" t="n">
        <v>23</v>
      </c>
      <c r="D10" s="87" t="n">
        <v>0</v>
      </c>
      <c r="E10" s="55" t="n">
        <v>23</v>
      </c>
      <c r="F10" s="57" t="n">
        <v>16</v>
      </c>
      <c r="G10" s="57" t="n">
        <v>10</v>
      </c>
      <c r="H10" s="58" t="n">
        <v>26</v>
      </c>
      <c r="I10" s="57" t="n">
        <v>10</v>
      </c>
    </row>
    <row r="11" customFormat="false" ht="24" hidden="false" customHeight="true" outlineLevel="0" collapsed="false">
      <c r="B11" s="40" t="s">
        <v>17</v>
      </c>
      <c r="C11" s="87" t="n">
        <v>0</v>
      </c>
      <c r="D11" s="87" t="n">
        <v>0</v>
      </c>
      <c r="E11" s="55" t="n">
        <v>0</v>
      </c>
      <c r="F11" s="57" t="n">
        <v>1</v>
      </c>
      <c r="G11" s="57" t="n">
        <v>3</v>
      </c>
      <c r="H11" s="58" t="n">
        <v>4</v>
      </c>
      <c r="I11" s="57" t="n">
        <v>3</v>
      </c>
    </row>
    <row r="12" customFormat="false" ht="12.75" hidden="false" customHeight="false" outlineLevel="0" collapsed="false">
      <c r="B12" s="40" t="s">
        <v>18</v>
      </c>
      <c r="C12" s="87" t="n">
        <v>55</v>
      </c>
      <c r="D12" s="87" t="n">
        <v>1</v>
      </c>
      <c r="E12" s="55" t="n">
        <v>56</v>
      </c>
      <c r="F12" s="57" t="n">
        <v>12</v>
      </c>
      <c r="G12" s="57" t="n">
        <v>14</v>
      </c>
      <c r="H12" s="58" t="n">
        <v>26</v>
      </c>
      <c r="I12" s="57" t="n">
        <v>19</v>
      </c>
    </row>
    <row r="13" customFormat="false" ht="12.75" hidden="false" customHeight="false" outlineLevel="0" collapsed="false">
      <c r="B13" s="40" t="s">
        <v>19</v>
      </c>
      <c r="C13" s="87" t="n">
        <v>35</v>
      </c>
      <c r="D13" s="87" t="n">
        <v>10</v>
      </c>
      <c r="E13" s="55" t="n">
        <v>45</v>
      </c>
      <c r="F13" s="57" t="n">
        <v>1</v>
      </c>
      <c r="G13" s="57" t="n">
        <v>1</v>
      </c>
      <c r="H13" s="58" t="n">
        <v>2</v>
      </c>
      <c r="I13" s="57" t="n">
        <v>4</v>
      </c>
    </row>
    <row r="14" customFormat="false" ht="12.75" hidden="false" customHeight="false" outlineLevel="0" collapsed="false">
      <c r="B14" s="48" t="s">
        <v>20</v>
      </c>
      <c r="C14" s="87" t="n">
        <v>0</v>
      </c>
      <c r="D14" s="87" t="n">
        <v>0</v>
      </c>
      <c r="E14" s="55" t="n">
        <v>0</v>
      </c>
      <c r="F14" s="57" t="n">
        <v>9</v>
      </c>
      <c r="G14" s="57" t="n">
        <v>19</v>
      </c>
      <c r="H14" s="58" t="n">
        <v>28</v>
      </c>
      <c r="I14" s="57" t="n">
        <v>21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113</v>
      </c>
      <c r="D15" s="52" t="n">
        <f aca="false">SUM(D9:D14)</f>
        <v>11</v>
      </c>
      <c r="E15" s="52" t="n">
        <f aca="false">SUM(E9:E14)</f>
        <v>124</v>
      </c>
      <c r="F15" s="52" t="n">
        <f aca="false">SUM(F9:F14)</f>
        <v>39</v>
      </c>
      <c r="G15" s="52" t="n">
        <f aca="false">SUM(G9:G14)</f>
        <v>47</v>
      </c>
      <c r="H15" s="52" t="n">
        <f aca="false">SUM(H9:H14)</f>
        <v>86</v>
      </c>
      <c r="I15" s="52" t="n">
        <f aca="false">SUM(I9:I14)</f>
        <v>57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38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28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54" t="n">
        <v>0</v>
      </c>
      <c r="D9" s="54" t="n">
        <v>0</v>
      </c>
      <c r="E9" s="55" t="n">
        <f aca="false">C9+D9</f>
        <v>0</v>
      </c>
      <c r="F9" s="56" t="n">
        <v>0</v>
      </c>
      <c r="G9" s="57" t="n">
        <v>0</v>
      </c>
      <c r="H9" s="58" t="n">
        <f aca="false">F9+G9</f>
        <v>0</v>
      </c>
      <c r="I9" s="57" t="n">
        <v>0</v>
      </c>
    </row>
    <row r="10" customFormat="false" ht="12.75" hidden="false" customHeight="false" outlineLevel="0" collapsed="false">
      <c r="B10" s="40" t="s">
        <v>16</v>
      </c>
      <c r="C10" s="54" t="n">
        <v>31</v>
      </c>
      <c r="D10" s="54" t="n">
        <v>0</v>
      </c>
      <c r="E10" s="55" t="n">
        <f aca="false">C10+D10</f>
        <v>31</v>
      </c>
      <c r="F10" s="57" t="n">
        <v>29</v>
      </c>
      <c r="G10" s="57" t="n">
        <v>8</v>
      </c>
      <c r="H10" s="58" t="n">
        <f aca="false">F10+G10</f>
        <v>37</v>
      </c>
      <c r="I10" s="57" t="n">
        <v>8</v>
      </c>
    </row>
    <row r="11" customFormat="false" ht="24" hidden="false" customHeight="true" outlineLevel="0" collapsed="false">
      <c r="B11" s="40" t="s">
        <v>17</v>
      </c>
      <c r="C11" s="54" t="n">
        <v>0</v>
      </c>
      <c r="D11" s="54" t="n">
        <v>0</v>
      </c>
      <c r="E11" s="55" t="n">
        <f aca="false">C11+D11</f>
        <v>0</v>
      </c>
      <c r="F11" s="57" t="n">
        <v>0</v>
      </c>
      <c r="G11" s="57" t="n">
        <v>0</v>
      </c>
      <c r="H11" s="58" t="n">
        <f aca="false">F11+G11</f>
        <v>0</v>
      </c>
      <c r="I11" s="57" t="n">
        <v>0</v>
      </c>
    </row>
    <row r="12" customFormat="false" ht="12.75" hidden="false" customHeight="false" outlineLevel="0" collapsed="false">
      <c r="B12" s="40" t="s">
        <v>18</v>
      </c>
      <c r="C12" s="54" t="n">
        <v>96</v>
      </c>
      <c r="D12" s="54" t="n">
        <v>1</v>
      </c>
      <c r="E12" s="55" t="n">
        <f aca="false">C12+D12</f>
        <v>97</v>
      </c>
      <c r="F12" s="57" t="n">
        <v>37</v>
      </c>
      <c r="G12" s="57" t="n">
        <v>4</v>
      </c>
      <c r="H12" s="58" t="n">
        <f aca="false">F12+G12</f>
        <v>41</v>
      </c>
      <c r="I12" s="57" t="n">
        <v>4</v>
      </c>
    </row>
    <row r="13" customFormat="false" ht="12.75" hidden="false" customHeight="false" outlineLevel="0" collapsed="false">
      <c r="B13" s="40" t="s">
        <v>19</v>
      </c>
      <c r="C13" s="54" t="n">
        <v>73</v>
      </c>
      <c r="D13" s="54" t="n">
        <v>13</v>
      </c>
      <c r="E13" s="55" t="n">
        <f aca="false">C13+D13</f>
        <v>86</v>
      </c>
      <c r="F13" s="57" t="n">
        <v>2</v>
      </c>
      <c r="G13" s="57" t="n">
        <v>0</v>
      </c>
      <c r="H13" s="58" t="n">
        <f aca="false">F13+G13</f>
        <v>2</v>
      </c>
      <c r="I13" s="57" t="n">
        <v>0</v>
      </c>
    </row>
    <row r="14" customFormat="false" ht="12.75" hidden="false" customHeight="false" outlineLevel="0" collapsed="false">
      <c r="B14" s="48" t="s">
        <v>20</v>
      </c>
      <c r="C14" s="54" t="n">
        <v>0</v>
      </c>
      <c r="D14" s="54" t="n">
        <v>0</v>
      </c>
      <c r="E14" s="55" t="n">
        <f aca="false">C14+D14</f>
        <v>0</v>
      </c>
      <c r="F14" s="57" t="n">
        <v>30</v>
      </c>
      <c r="G14" s="57" t="n">
        <v>22</v>
      </c>
      <c r="H14" s="58" t="n">
        <f aca="false">F14+G14</f>
        <v>52</v>
      </c>
      <c r="I14" s="57" t="n">
        <v>23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200</v>
      </c>
      <c r="D15" s="52" t="n">
        <f aca="false">SUM(D9:D14)</f>
        <v>14</v>
      </c>
      <c r="E15" s="52" t="n">
        <f aca="false">SUM(E9:E14)</f>
        <v>214</v>
      </c>
      <c r="F15" s="52" t="n">
        <f aca="false">SUM(F9:F14)</f>
        <v>98</v>
      </c>
      <c r="G15" s="52" t="n">
        <f aca="false">SUM(G9:G14)</f>
        <v>34</v>
      </c>
      <c r="H15" s="52" t="n">
        <f aca="false">SUM(H9:H14)</f>
        <v>132</v>
      </c>
      <c r="I15" s="52" t="n">
        <f aca="false">SUM(I9:I14)</f>
        <v>35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39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28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54"/>
      <c r="D9" s="54"/>
      <c r="E9" s="55" t="n">
        <f aca="false">C9+D9</f>
        <v>0</v>
      </c>
      <c r="F9" s="56"/>
      <c r="G9" s="57"/>
      <c r="H9" s="58" t="n">
        <f aca="false">F9+G9</f>
        <v>0</v>
      </c>
      <c r="I9" s="57"/>
    </row>
    <row r="10" customFormat="false" ht="12.75" hidden="false" customHeight="false" outlineLevel="0" collapsed="false">
      <c r="B10" s="40" t="s">
        <v>16</v>
      </c>
      <c r="C10" s="54" t="n">
        <v>17</v>
      </c>
      <c r="D10" s="54"/>
      <c r="E10" s="55" t="n">
        <f aca="false">C10+D10</f>
        <v>17</v>
      </c>
      <c r="F10" s="57" t="n">
        <v>6</v>
      </c>
      <c r="G10" s="57" t="n">
        <v>3</v>
      </c>
      <c r="H10" s="58" t="n">
        <f aca="false">F10+G10</f>
        <v>9</v>
      </c>
      <c r="I10" s="57" t="n">
        <v>3</v>
      </c>
    </row>
    <row r="11" customFormat="false" ht="24" hidden="false" customHeight="true" outlineLevel="0" collapsed="false">
      <c r="B11" s="40" t="s">
        <v>17</v>
      </c>
      <c r="C11" s="54"/>
      <c r="D11" s="54"/>
      <c r="E11" s="55" t="n">
        <f aca="false">C11+D11</f>
        <v>0</v>
      </c>
      <c r="F11" s="57" t="n">
        <v>2</v>
      </c>
      <c r="G11" s="57" t="n">
        <v>4</v>
      </c>
      <c r="H11" s="58" t="n">
        <f aca="false">F11+G11</f>
        <v>6</v>
      </c>
      <c r="I11" s="57" t="n">
        <v>4</v>
      </c>
    </row>
    <row r="12" customFormat="false" ht="12.75" hidden="false" customHeight="false" outlineLevel="0" collapsed="false">
      <c r="B12" s="40" t="s">
        <v>18</v>
      </c>
      <c r="C12" s="54" t="n">
        <v>35</v>
      </c>
      <c r="D12" s="54"/>
      <c r="E12" s="55" t="n">
        <f aca="false">C12+D12</f>
        <v>35</v>
      </c>
      <c r="F12" s="57" t="n">
        <v>15</v>
      </c>
      <c r="G12" s="57" t="n">
        <v>1</v>
      </c>
      <c r="H12" s="58" t="n">
        <f aca="false">F12+G12</f>
        <v>16</v>
      </c>
      <c r="I12" s="57" t="n">
        <v>1</v>
      </c>
    </row>
    <row r="13" customFormat="false" ht="12.75" hidden="false" customHeight="false" outlineLevel="0" collapsed="false">
      <c r="B13" s="40" t="s">
        <v>19</v>
      </c>
      <c r="C13" s="54" t="n">
        <v>51</v>
      </c>
      <c r="D13" s="54" t="n">
        <v>2</v>
      </c>
      <c r="E13" s="55" t="n">
        <f aca="false">C13+D13</f>
        <v>53</v>
      </c>
      <c r="F13" s="57" t="n">
        <v>5</v>
      </c>
      <c r="G13" s="57"/>
      <c r="H13" s="58" t="n">
        <f aca="false">F13+G13</f>
        <v>5</v>
      </c>
      <c r="I13" s="57"/>
    </row>
    <row r="14" customFormat="false" ht="12.75" hidden="false" customHeight="false" outlineLevel="0" collapsed="false">
      <c r="B14" s="48" t="s">
        <v>20</v>
      </c>
      <c r="C14" s="54"/>
      <c r="D14" s="54"/>
      <c r="E14" s="55" t="n">
        <f aca="false">C14+D14</f>
        <v>0</v>
      </c>
      <c r="F14" s="57" t="n">
        <v>15</v>
      </c>
      <c r="G14" s="57" t="n">
        <v>16</v>
      </c>
      <c r="H14" s="58" t="n">
        <f aca="false">F14+G14</f>
        <v>31</v>
      </c>
      <c r="I14" s="57" t="n">
        <v>17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103</v>
      </c>
      <c r="D15" s="52" t="n">
        <f aca="false">SUM(D9:D14)</f>
        <v>2</v>
      </c>
      <c r="E15" s="52" t="n">
        <f aca="false">SUM(E9:E14)</f>
        <v>105</v>
      </c>
      <c r="F15" s="52" t="n">
        <f aca="false">SUM(F9:F14)</f>
        <v>43</v>
      </c>
      <c r="G15" s="52" t="n">
        <f aca="false">SUM(G9:G14)</f>
        <v>24</v>
      </c>
      <c r="H15" s="52" t="n">
        <f aca="false">SUM(H9:H14)</f>
        <v>67</v>
      </c>
      <c r="I15" s="52" t="n">
        <f aca="false">SUM(I9:I14)</f>
        <v>25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90" t="s">
        <v>0</v>
      </c>
      <c r="C1" s="91"/>
      <c r="D1" s="91"/>
      <c r="E1" s="91"/>
      <c r="F1" s="91"/>
      <c r="G1" s="92"/>
      <c r="H1" s="93"/>
      <c r="I1" s="94"/>
      <c r="J1" s="94"/>
      <c r="K1" s="94"/>
      <c r="L1" s="94"/>
      <c r="M1" s="94"/>
      <c r="N1" s="94"/>
    </row>
    <row r="2" customFormat="false" ht="15" hidden="false" customHeight="false" outlineLevel="0" collapsed="false">
      <c r="B2" s="95" t="s">
        <v>26</v>
      </c>
      <c r="C2" s="96"/>
      <c r="D2" s="96"/>
      <c r="E2" s="97" t="s">
        <v>40</v>
      </c>
      <c r="F2" s="96"/>
      <c r="G2" s="96"/>
      <c r="H2" s="98"/>
      <c r="I2" s="94"/>
      <c r="J2" s="94"/>
      <c r="K2" s="94"/>
      <c r="L2" s="94"/>
      <c r="M2" s="94"/>
      <c r="N2" s="94"/>
    </row>
    <row r="3" customFormat="false" ht="15" hidden="false" customHeight="false" outlineLevel="0" collapsed="false">
      <c r="B3" s="95" t="s">
        <v>23</v>
      </c>
      <c r="C3" s="99" t="s">
        <v>28</v>
      </c>
      <c r="D3" s="99"/>
      <c r="E3" s="99"/>
      <c r="F3" s="100"/>
      <c r="G3" s="101"/>
      <c r="H3" s="102"/>
      <c r="I3" s="103"/>
      <c r="J3" s="103"/>
      <c r="K3" s="103"/>
      <c r="L3" s="103"/>
      <c r="M3" s="103"/>
      <c r="N3" s="103"/>
    </row>
    <row r="4" customFormat="false" ht="15" hidden="false" customHeight="false" outlineLevel="0" collapsed="false">
      <c r="B4" s="104" t="s">
        <v>25</v>
      </c>
      <c r="C4" s="105"/>
      <c r="D4" s="106" t="n">
        <v>44926</v>
      </c>
      <c r="E4" s="107"/>
      <c r="F4" s="107"/>
      <c r="G4" s="108"/>
      <c r="H4" s="109"/>
      <c r="I4" s="103"/>
      <c r="J4" s="103"/>
      <c r="K4" s="103"/>
      <c r="L4" s="103"/>
      <c r="M4" s="103"/>
      <c r="N4" s="103"/>
    </row>
    <row r="5" customFormat="false" ht="12.75" hidden="false" customHeight="false" outlineLevel="0" collapsed="false">
      <c r="B5" s="110" t="s">
        <v>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customFormat="false" ht="15" hidden="false" customHeight="false" outlineLevel="0" collapsed="false">
      <c r="B6" s="111" t="s">
        <v>5</v>
      </c>
      <c r="C6" s="112"/>
      <c r="D6" s="112"/>
      <c r="E6" s="112"/>
      <c r="F6" s="112"/>
      <c r="G6" s="112"/>
      <c r="H6" s="112"/>
      <c r="I6" s="112"/>
      <c r="J6" s="103"/>
      <c r="K6" s="103"/>
      <c r="L6" s="103"/>
      <c r="M6" s="103"/>
      <c r="N6" s="103"/>
    </row>
    <row r="7" customFormat="false" ht="12.75" hidden="false" customHeight="true" outlineLevel="0" collapsed="false">
      <c r="B7" s="113" t="s">
        <v>6</v>
      </c>
      <c r="C7" s="113" t="s">
        <v>7</v>
      </c>
      <c r="D7" s="113"/>
      <c r="E7" s="113"/>
      <c r="F7" s="113" t="s">
        <v>8</v>
      </c>
      <c r="G7" s="113"/>
      <c r="H7" s="113"/>
      <c r="I7" s="113"/>
      <c r="J7" s="103"/>
      <c r="K7" s="103"/>
      <c r="L7" s="103"/>
      <c r="M7" s="103"/>
      <c r="N7" s="103"/>
    </row>
    <row r="8" customFormat="false" ht="24" hidden="false" customHeight="false" outlineLevel="0" collapsed="false">
      <c r="B8" s="113"/>
      <c r="C8" s="113" t="s">
        <v>9</v>
      </c>
      <c r="D8" s="113" t="s">
        <v>10</v>
      </c>
      <c r="E8" s="113" t="s">
        <v>11</v>
      </c>
      <c r="F8" s="113" t="s">
        <v>12</v>
      </c>
      <c r="G8" s="113" t="s">
        <v>13</v>
      </c>
      <c r="H8" s="113" t="s">
        <v>11</v>
      </c>
      <c r="I8" s="113" t="s">
        <v>14</v>
      </c>
      <c r="J8" s="103"/>
      <c r="K8" s="103"/>
      <c r="L8" s="103"/>
      <c r="M8" s="103"/>
      <c r="N8" s="103"/>
    </row>
    <row r="9" customFormat="false" ht="15" hidden="false" customHeight="false" outlineLevel="0" collapsed="false">
      <c r="B9" s="114" t="s">
        <v>15</v>
      </c>
      <c r="C9" s="115" t="n">
        <v>0</v>
      </c>
      <c r="D9" s="115" t="n">
        <v>0</v>
      </c>
      <c r="E9" s="116" t="n">
        <v>0</v>
      </c>
      <c r="F9" s="117" t="n">
        <v>0</v>
      </c>
      <c r="G9" s="118" t="n">
        <v>0</v>
      </c>
      <c r="H9" s="119" t="n">
        <v>0</v>
      </c>
      <c r="I9" s="120" t="n">
        <v>0</v>
      </c>
      <c r="J9" s="103"/>
      <c r="K9" s="103"/>
      <c r="L9" s="103"/>
      <c r="M9" s="103"/>
      <c r="N9" s="103"/>
    </row>
    <row r="10" customFormat="false" ht="15" hidden="false" customHeight="false" outlineLevel="0" collapsed="false">
      <c r="B10" s="114" t="s">
        <v>16</v>
      </c>
      <c r="C10" s="115" t="n">
        <v>13</v>
      </c>
      <c r="D10" s="115" t="n">
        <v>1</v>
      </c>
      <c r="E10" s="116" t="n">
        <v>14</v>
      </c>
      <c r="F10" s="118" t="n">
        <v>7</v>
      </c>
      <c r="G10" s="118" t="n">
        <v>3</v>
      </c>
      <c r="H10" s="119" t="n">
        <v>10</v>
      </c>
      <c r="I10" s="120" t="n">
        <v>3</v>
      </c>
      <c r="J10" s="103"/>
      <c r="K10" s="103"/>
      <c r="L10" s="103"/>
      <c r="M10" s="103"/>
      <c r="N10" s="103"/>
    </row>
    <row r="11" customFormat="false" ht="24" hidden="false" customHeight="true" outlineLevel="0" collapsed="false">
      <c r="B11" s="114" t="s">
        <v>17</v>
      </c>
      <c r="C11" s="115" t="n">
        <v>0</v>
      </c>
      <c r="D11" s="115" t="n">
        <v>0</v>
      </c>
      <c r="E11" s="116" t="n">
        <v>0</v>
      </c>
      <c r="F11" s="118" t="n">
        <v>1</v>
      </c>
      <c r="G11" s="118" t="n">
        <v>4</v>
      </c>
      <c r="H11" s="119" t="n">
        <v>5</v>
      </c>
      <c r="I11" s="120" t="n">
        <v>5</v>
      </c>
      <c r="J11" s="103"/>
      <c r="K11" s="103"/>
      <c r="L11" s="103"/>
      <c r="M11" s="103"/>
      <c r="N11" s="103"/>
    </row>
    <row r="12" customFormat="false" ht="15" hidden="false" customHeight="false" outlineLevel="0" collapsed="false">
      <c r="B12" s="114" t="s">
        <v>18</v>
      </c>
      <c r="C12" s="115" t="n">
        <v>32</v>
      </c>
      <c r="D12" s="115" t="n">
        <v>0</v>
      </c>
      <c r="E12" s="116" t="n">
        <v>32</v>
      </c>
      <c r="F12" s="118" t="n">
        <v>13</v>
      </c>
      <c r="G12" s="118" t="n">
        <v>1</v>
      </c>
      <c r="H12" s="119" t="n">
        <v>14</v>
      </c>
      <c r="I12" s="120" t="n">
        <v>1</v>
      </c>
      <c r="J12" s="103"/>
      <c r="K12" s="103"/>
      <c r="L12" s="103"/>
      <c r="M12" s="103"/>
      <c r="N12" s="103"/>
    </row>
    <row r="13" customFormat="false" ht="15" hidden="false" customHeight="false" outlineLevel="0" collapsed="false">
      <c r="B13" s="114" t="s">
        <v>19</v>
      </c>
      <c r="C13" s="115" t="n">
        <v>26</v>
      </c>
      <c r="D13" s="115" t="n">
        <v>6</v>
      </c>
      <c r="E13" s="116" t="n">
        <v>32</v>
      </c>
      <c r="F13" s="118" t="n">
        <v>2</v>
      </c>
      <c r="G13" s="118" t="n">
        <v>0</v>
      </c>
      <c r="H13" s="119" t="n">
        <v>2</v>
      </c>
      <c r="I13" s="120" t="n">
        <v>0</v>
      </c>
      <c r="J13" s="103"/>
      <c r="K13" s="103"/>
      <c r="L13" s="103"/>
      <c r="M13" s="103"/>
      <c r="N13" s="103"/>
    </row>
    <row r="14" customFormat="false" ht="15" hidden="false" customHeight="false" outlineLevel="0" collapsed="false">
      <c r="B14" s="121" t="s">
        <v>20</v>
      </c>
      <c r="C14" s="115" t="n">
        <v>0</v>
      </c>
      <c r="D14" s="115" t="n">
        <v>0</v>
      </c>
      <c r="E14" s="116" t="n">
        <v>0</v>
      </c>
      <c r="F14" s="118" t="n">
        <v>9</v>
      </c>
      <c r="G14" s="118" t="n">
        <v>9</v>
      </c>
      <c r="H14" s="119" t="n">
        <v>18</v>
      </c>
      <c r="I14" s="120" t="n">
        <v>11</v>
      </c>
      <c r="J14" s="103"/>
      <c r="K14" s="103"/>
      <c r="L14" s="103"/>
      <c r="M14" s="103"/>
      <c r="N14" s="103"/>
    </row>
    <row r="15" customFormat="false" ht="15" hidden="false" customHeight="false" outlineLevel="0" collapsed="false">
      <c r="B15" s="122" t="s">
        <v>21</v>
      </c>
      <c r="C15" s="123" t="n">
        <v>71</v>
      </c>
      <c r="D15" s="123" t="n">
        <v>7</v>
      </c>
      <c r="E15" s="123" t="n">
        <v>78</v>
      </c>
      <c r="F15" s="123" t="n">
        <v>32</v>
      </c>
      <c r="G15" s="123" t="n">
        <v>17</v>
      </c>
      <c r="H15" s="123" t="n">
        <v>49</v>
      </c>
      <c r="I15" s="123" t="n">
        <v>20</v>
      </c>
      <c r="J15" s="103"/>
      <c r="K15" s="103"/>
      <c r="L15" s="103"/>
      <c r="M15" s="103"/>
      <c r="N15" s="103"/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41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28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54" t="n">
        <v>0</v>
      </c>
      <c r="D9" s="54" t="n">
        <v>0</v>
      </c>
      <c r="E9" s="55" t="n">
        <f aca="false">C9+D9</f>
        <v>0</v>
      </c>
      <c r="F9" s="56" t="n">
        <v>0</v>
      </c>
      <c r="G9" s="57" t="n">
        <v>0</v>
      </c>
      <c r="H9" s="58" t="n">
        <f aca="false">F9+G9</f>
        <v>0</v>
      </c>
      <c r="I9" s="57" t="n">
        <v>0</v>
      </c>
    </row>
    <row r="10" customFormat="false" ht="12.75" hidden="false" customHeight="false" outlineLevel="0" collapsed="false">
      <c r="B10" s="40" t="s">
        <v>16</v>
      </c>
      <c r="C10" s="54" t="n">
        <v>18</v>
      </c>
      <c r="D10" s="54" t="n">
        <v>0</v>
      </c>
      <c r="E10" s="55" t="n">
        <f aca="false">C10+D10</f>
        <v>18</v>
      </c>
      <c r="F10" s="57" t="n">
        <v>20</v>
      </c>
      <c r="G10" s="57" t="n">
        <v>5</v>
      </c>
      <c r="H10" s="58" t="n">
        <f aca="false">F10+G10</f>
        <v>25</v>
      </c>
      <c r="I10" s="57" t="n">
        <v>5</v>
      </c>
    </row>
    <row r="11" customFormat="false" ht="24" hidden="false" customHeight="true" outlineLevel="0" collapsed="false">
      <c r="B11" s="40" t="s">
        <v>17</v>
      </c>
      <c r="C11" s="54" t="n">
        <v>0</v>
      </c>
      <c r="D11" s="54" t="n">
        <v>0</v>
      </c>
      <c r="E11" s="55" t="n">
        <f aca="false">C11+D11</f>
        <v>0</v>
      </c>
      <c r="F11" s="57" t="n">
        <v>3</v>
      </c>
      <c r="G11" s="57" t="n">
        <v>2</v>
      </c>
      <c r="H11" s="58" t="n">
        <f aca="false">F11+G11</f>
        <v>5</v>
      </c>
      <c r="I11" s="57" t="n">
        <v>2</v>
      </c>
    </row>
    <row r="12" customFormat="false" ht="12.75" hidden="false" customHeight="false" outlineLevel="0" collapsed="false">
      <c r="B12" s="40" t="s">
        <v>18</v>
      </c>
      <c r="C12" s="54" t="n">
        <v>59</v>
      </c>
      <c r="D12" s="54" t="n">
        <v>1</v>
      </c>
      <c r="E12" s="55" t="n">
        <f aca="false">C12+D12</f>
        <v>60</v>
      </c>
      <c r="F12" s="57" t="n">
        <v>29</v>
      </c>
      <c r="G12" s="57" t="n">
        <v>8</v>
      </c>
      <c r="H12" s="58" t="n">
        <f aca="false">F12+G12</f>
        <v>37</v>
      </c>
      <c r="I12" s="57" t="n">
        <v>10</v>
      </c>
    </row>
    <row r="13" customFormat="false" ht="12.75" hidden="false" customHeight="false" outlineLevel="0" collapsed="false">
      <c r="B13" s="40" t="s">
        <v>19</v>
      </c>
      <c r="C13" s="54" t="n">
        <v>54</v>
      </c>
      <c r="D13" s="54" t="n">
        <v>2</v>
      </c>
      <c r="E13" s="55" t="n">
        <f aca="false">C13+D13</f>
        <v>56</v>
      </c>
      <c r="F13" s="57" t="n">
        <v>2</v>
      </c>
      <c r="G13" s="57" t="n">
        <v>1</v>
      </c>
      <c r="H13" s="58" t="n">
        <f aca="false">F13+G13</f>
        <v>3</v>
      </c>
      <c r="I13" s="57" t="n">
        <v>1</v>
      </c>
    </row>
    <row r="14" customFormat="false" ht="12.75" hidden="false" customHeight="false" outlineLevel="0" collapsed="false">
      <c r="B14" s="48" t="s">
        <v>20</v>
      </c>
      <c r="C14" s="54" t="n">
        <v>0</v>
      </c>
      <c r="D14" s="54" t="n">
        <v>0</v>
      </c>
      <c r="E14" s="55" t="n">
        <f aca="false">C14+D14</f>
        <v>0</v>
      </c>
      <c r="F14" s="57" t="n">
        <v>31</v>
      </c>
      <c r="G14" s="57" t="n">
        <v>35</v>
      </c>
      <c r="H14" s="58" t="n">
        <f aca="false">F14+G14</f>
        <v>66</v>
      </c>
      <c r="I14" s="57" t="n">
        <v>38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131</v>
      </c>
      <c r="D15" s="52" t="n">
        <f aca="false">SUM(D9:D14)</f>
        <v>3</v>
      </c>
      <c r="E15" s="52" t="n">
        <f aca="false">SUM(E9:E14)</f>
        <v>134</v>
      </c>
      <c r="F15" s="52" t="n">
        <f aca="false">SUM(F9:F14)</f>
        <v>85</v>
      </c>
      <c r="G15" s="52" t="n">
        <f aca="false">SUM(G9:G14)</f>
        <v>51</v>
      </c>
      <c r="H15" s="52" t="n">
        <f aca="false">SUM(H9:H14)</f>
        <v>136</v>
      </c>
      <c r="I15" s="52" t="n">
        <f aca="false">SUM(I9:I14)</f>
        <v>56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42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28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54" t="n">
        <v>0</v>
      </c>
      <c r="D9" s="54" t="n">
        <v>0</v>
      </c>
      <c r="E9" s="55" t="n">
        <f aca="false">C9+D9</f>
        <v>0</v>
      </c>
      <c r="F9" s="56" t="n">
        <v>0</v>
      </c>
      <c r="G9" s="57" t="n">
        <v>0</v>
      </c>
      <c r="H9" s="58" t="n">
        <f aca="false">F9+G9</f>
        <v>0</v>
      </c>
      <c r="I9" s="57" t="n">
        <v>0</v>
      </c>
    </row>
    <row r="10" customFormat="false" ht="12.75" hidden="false" customHeight="false" outlineLevel="0" collapsed="false">
      <c r="B10" s="40" t="s">
        <v>16</v>
      </c>
      <c r="C10" s="54" t="n">
        <v>10</v>
      </c>
      <c r="D10" s="54" t="n">
        <v>0</v>
      </c>
      <c r="E10" s="55" t="n">
        <f aca="false">C10+D10</f>
        <v>10</v>
      </c>
      <c r="F10" s="57" t="n">
        <v>7</v>
      </c>
      <c r="G10" s="57" t="n">
        <v>3</v>
      </c>
      <c r="H10" s="58" t="n">
        <f aca="false">F10+G10</f>
        <v>10</v>
      </c>
      <c r="I10" s="57" t="n">
        <v>4</v>
      </c>
    </row>
    <row r="11" customFormat="false" ht="24" hidden="false" customHeight="true" outlineLevel="0" collapsed="false">
      <c r="B11" s="40" t="s">
        <v>17</v>
      </c>
      <c r="C11" s="54" t="n">
        <v>0</v>
      </c>
      <c r="D11" s="54" t="n">
        <v>0</v>
      </c>
      <c r="E11" s="55" t="n">
        <f aca="false">C11+D11</f>
        <v>0</v>
      </c>
      <c r="F11" s="57" t="n">
        <v>0</v>
      </c>
      <c r="G11" s="57" t="n">
        <v>0</v>
      </c>
      <c r="H11" s="58" t="n">
        <f aca="false">F11+G11</f>
        <v>0</v>
      </c>
      <c r="I11" s="57" t="n">
        <v>0</v>
      </c>
    </row>
    <row r="12" customFormat="false" ht="12.75" hidden="false" customHeight="false" outlineLevel="0" collapsed="false">
      <c r="B12" s="40" t="s">
        <v>18</v>
      </c>
      <c r="C12" s="54" t="n">
        <v>26</v>
      </c>
      <c r="D12" s="54" t="n">
        <v>1</v>
      </c>
      <c r="E12" s="55" t="n">
        <f aca="false">C12+D12</f>
        <v>27</v>
      </c>
      <c r="F12" s="57" t="n">
        <v>9</v>
      </c>
      <c r="G12" s="57" t="n">
        <v>5</v>
      </c>
      <c r="H12" s="58" t="n">
        <f aca="false">F12+G12</f>
        <v>14</v>
      </c>
      <c r="I12" s="57" t="n">
        <v>6</v>
      </c>
    </row>
    <row r="13" customFormat="false" ht="12.75" hidden="false" customHeight="false" outlineLevel="0" collapsed="false">
      <c r="B13" s="40" t="s">
        <v>19</v>
      </c>
      <c r="C13" s="54" t="n">
        <v>33</v>
      </c>
      <c r="D13" s="54" t="n">
        <v>1</v>
      </c>
      <c r="E13" s="55" t="n">
        <f aca="false">C13+D13</f>
        <v>34</v>
      </c>
      <c r="F13" s="57" t="n">
        <v>2</v>
      </c>
      <c r="G13" s="57" t="n">
        <v>1</v>
      </c>
      <c r="H13" s="58" t="n">
        <f aca="false">F13+G13</f>
        <v>3</v>
      </c>
      <c r="I13" s="57" t="n">
        <v>1</v>
      </c>
    </row>
    <row r="14" customFormat="false" ht="12.75" hidden="false" customHeight="false" outlineLevel="0" collapsed="false">
      <c r="B14" s="48" t="s">
        <v>20</v>
      </c>
      <c r="C14" s="54" t="n">
        <v>0</v>
      </c>
      <c r="D14" s="54" t="n">
        <v>0</v>
      </c>
      <c r="E14" s="55" t="n">
        <f aca="false">C14+D14</f>
        <v>0</v>
      </c>
      <c r="F14" s="57" t="n">
        <v>13</v>
      </c>
      <c r="G14" s="57" t="n">
        <v>12</v>
      </c>
      <c r="H14" s="58" t="n">
        <f aca="false">F14+G14</f>
        <v>25</v>
      </c>
      <c r="I14" s="57" t="n">
        <v>12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69</v>
      </c>
      <c r="D15" s="52" t="n">
        <f aca="false">SUM(D9:D14)</f>
        <v>2</v>
      </c>
      <c r="E15" s="52" t="n">
        <f aca="false">SUM(E9:E14)</f>
        <v>71</v>
      </c>
      <c r="F15" s="52" t="n">
        <f aca="false">SUM(F9:F14)</f>
        <v>31</v>
      </c>
      <c r="G15" s="52" t="n">
        <f aca="false">SUM(G9:G14)</f>
        <v>21</v>
      </c>
      <c r="H15" s="52" t="n">
        <f aca="false">SUM(H9:H14)</f>
        <v>52</v>
      </c>
      <c r="I15" s="52" t="n">
        <f aca="false">SUM(I9:I14)</f>
        <v>23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43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28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87"/>
      <c r="D9" s="87"/>
      <c r="E9" s="55" t="n">
        <v>0</v>
      </c>
      <c r="F9" s="56"/>
      <c r="G9" s="57"/>
      <c r="H9" s="58" t="n">
        <v>0</v>
      </c>
      <c r="I9" s="57"/>
    </row>
    <row r="10" customFormat="false" ht="12.75" hidden="false" customHeight="false" outlineLevel="0" collapsed="false">
      <c r="B10" s="40" t="s">
        <v>16</v>
      </c>
      <c r="C10" s="87" t="n">
        <v>8</v>
      </c>
      <c r="D10" s="87" t="n">
        <v>0</v>
      </c>
      <c r="E10" s="55" t="n">
        <v>8</v>
      </c>
      <c r="F10" s="57" t="n">
        <v>7</v>
      </c>
      <c r="G10" s="57" t="n">
        <v>0</v>
      </c>
      <c r="H10" s="58" t="n">
        <v>7</v>
      </c>
      <c r="I10" s="57" t="n">
        <v>0</v>
      </c>
    </row>
    <row r="11" customFormat="false" ht="24" hidden="false" customHeight="true" outlineLevel="0" collapsed="false">
      <c r="B11" s="40" t="s">
        <v>17</v>
      </c>
      <c r="C11" s="87" t="n">
        <v>0</v>
      </c>
      <c r="D11" s="87" t="n">
        <v>0</v>
      </c>
      <c r="E11" s="55" t="n">
        <v>0</v>
      </c>
      <c r="F11" s="57" t="n">
        <v>0</v>
      </c>
      <c r="G11" s="57" t="n">
        <v>0</v>
      </c>
      <c r="H11" s="58" t="n">
        <v>0</v>
      </c>
      <c r="I11" s="57" t="n">
        <v>0</v>
      </c>
    </row>
    <row r="12" customFormat="false" ht="12.75" hidden="false" customHeight="false" outlineLevel="0" collapsed="false">
      <c r="B12" s="40" t="s">
        <v>18</v>
      </c>
      <c r="C12" s="87" t="n">
        <v>32</v>
      </c>
      <c r="D12" s="87" t="n">
        <v>0</v>
      </c>
      <c r="E12" s="55" t="n">
        <v>32</v>
      </c>
      <c r="F12" s="57" t="n">
        <v>18</v>
      </c>
      <c r="G12" s="57" t="n">
        <v>4</v>
      </c>
      <c r="H12" s="58" t="n">
        <v>22</v>
      </c>
      <c r="I12" s="57" t="n">
        <v>4</v>
      </c>
    </row>
    <row r="13" customFormat="false" ht="12.75" hidden="false" customHeight="false" outlineLevel="0" collapsed="false">
      <c r="B13" s="40" t="s">
        <v>19</v>
      </c>
      <c r="C13" s="87" t="n">
        <v>24</v>
      </c>
      <c r="D13" s="87" t="n">
        <v>8</v>
      </c>
      <c r="E13" s="55" t="n">
        <v>32</v>
      </c>
      <c r="F13" s="57" t="n">
        <v>0</v>
      </c>
      <c r="G13" s="57" t="n">
        <v>0</v>
      </c>
      <c r="H13" s="58" t="n">
        <v>0</v>
      </c>
      <c r="I13" s="57" t="n">
        <v>0</v>
      </c>
    </row>
    <row r="14" customFormat="false" ht="12.75" hidden="false" customHeight="false" outlineLevel="0" collapsed="false">
      <c r="B14" s="48" t="s">
        <v>20</v>
      </c>
      <c r="C14" s="87" t="n">
        <v>0</v>
      </c>
      <c r="D14" s="87" t="n">
        <v>0</v>
      </c>
      <c r="E14" s="55" t="n">
        <v>0</v>
      </c>
      <c r="F14" s="57" t="n">
        <v>4</v>
      </c>
      <c r="G14" s="57" t="n">
        <v>9</v>
      </c>
      <c r="H14" s="58" t="n">
        <v>13</v>
      </c>
      <c r="I14" s="57" t="n">
        <v>9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64</v>
      </c>
      <c r="D15" s="52" t="n">
        <f aca="false">SUM(D9:D14)</f>
        <v>8</v>
      </c>
      <c r="E15" s="52" t="n">
        <f aca="false">SUM(E9:E14)</f>
        <v>72</v>
      </c>
      <c r="F15" s="52" t="n">
        <f aca="false">SUM(F9:F14)</f>
        <v>29</v>
      </c>
      <c r="G15" s="52" t="n">
        <f aca="false">SUM(G9:G14)</f>
        <v>13</v>
      </c>
      <c r="H15" s="52" t="n">
        <f aca="false">SUM(H9:H14)</f>
        <v>42</v>
      </c>
      <c r="I15" s="52" t="n">
        <f aca="false">SUM(I9:I14)</f>
        <v>13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44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124" t="s">
        <v>45</v>
      </c>
      <c r="D3" s="124"/>
      <c r="E3" s="124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125"/>
      <c r="D9" s="125"/>
      <c r="E9" s="126" t="n">
        <f aca="false">C9+D9</f>
        <v>0</v>
      </c>
      <c r="F9" s="127" t="n">
        <v>0</v>
      </c>
      <c r="G9" s="128" t="n">
        <v>0</v>
      </c>
      <c r="H9" s="129" t="n">
        <f aca="false">F9+G9</f>
        <v>0</v>
      </c>
      <c r="I9" s="128" t="n">
        <v>0</v>
      </c>
    </row>
    <row r="10" customFormat="false" ht="12.75" hidden="false" customHeight="false" outlineLevel="0" collapsed="false">
      <c r="B10" s="40" t="s">
        <v>16</v>
      </c>
      <c r="C10" s="125" t="n">
        <v>55</v>
      </c>
      <c r="D10" s="125" t="n">
        <v>0</v>
      </c>
      <c r="E10" s="126" t="n">
        <f aca="false">C10+D10</f>
        <v>55</v>
      </c>
      <c r="F10" s="128" t="n">
        <v>32</v>
      </c>
      <c r="G10" s="128" t="n">
        <v>12</v>
      </c>
      <c r="H10" s="129" t="n">
        <f aca="false">F10+G10</f>
        <v>44</v>
      </c>
      <c r="I10" s="128" t="n">
        <v>14</v>
      </c>
    </row>
    <row r="11" customFormat="false" ht="24" hidden="false" customHeight="false" outlineLevel="0" collapsed="false">
      <c r="B11" s="40" t="s">
        <v>17</v>
      </c>
      <c r="C11" s="125"/>
      <c r="D11" s="125"/>
      <c r="E11" s="126" t="n">
        <f aca="false">C11+D11</f>
        <v>0</v>
      </c>
      <c r="F11" s="128" t="n">
        <v>7</v>
      </c>
      <c r="G11" s="128" t="n">
        <v>1</v>
      </c>
      <c r="H11" s="129" t="n">
        <f aca="false">F11+G11</f>
        <v>8</v>
      </c>
      <c r="I11" s="128" t="n">
        <v>1</v>
      </c>
    </row>
    <row r="12" customFormat="false" ht="12.75" hidden="false" customHeight="false" outlineLevel="0" collapsed="false">
      <c r="B12" s="40" t="s">
        <v>18</v>
      </c>
      <c r="C12" s="125" t="n">
        <v>146</v>
      </c>
      <c r="D12" s="125" t="n">
        <v>7</v>
      </c>
      <c r="E12" s="126" t="n">
        <f aca="false">C12+D12</f>
        <v>153</v>
      </c>
      <c r="F12" s="128" t="n">
        <v>87</v>
      </c>
      <c r="G12" s="128" t="n">
        <v>13</v>
      </c>
      <c r="H12" s="129" t="n">
        <f aca="false">F12+G12</f>
        <v>100</v>
      </c>
      <c r="I12" s="128" t="n">
        <v>14</v>
      </c>
    </row>
    <row r="13" customFormat="false" ht="12.75" hidden="false" customHeight="false" outlineLevel="0" collapsed="false">
      <c r="B13" s="40" t="s">
        <v>19</v>
      </c>
      <c r="C13" s="125" t="n">
        <v>183</v>
      </c>
      <c r="D13" s="125" t="n">
        <v>35</v>
      </c>
      <c r="E13" s="126" t="n">
        <f aca="false">C13+D13</f>
        <v>218</v>
      </c>
      <c r="F13" s="128" t="n">
        <v>15</v>
      </c>
      <c r="G13" s="128" t="n">
        <v>3</v>
      </c>
      <c r="H13" s="129" t="n">
        <f aca="false">F13+G13</f>
        <v>18</v>
      </c>
      <c r="I13" s="128" t="n">
        <v>3</v>
      </c>
    </row>
    <row r="14" customFormat="false" ht="12.75" hidden="false" customHeight="false" outlineLevel="0" collapsed="false">
      <c r="B14" s="48" t="s">
        <v>20</v>
      </c>
      <c r="C14" s="125"/>
      <c r="D14" s="125"/>
      <c r="E14" s="126" t="n">
        <f aca="false">C14+D14</f>
        <v>0</v>
      </c>
      <c r="F14" s="128" t="n">
        <v>50</v>
      </c>
      <c r="G14" s="128" t="n">
        <v>57</v>
      </c>
      <c r="H14" s="129" t="n">
        <f aca="false">F14+G14</f>
        <v>107</v>
      </c>
      <c r="I14" s="128" t="n">
        <v>61</v>
      </c>
    </row>
    <row r="15" customFormat="false" ht="12.75" hidden="false" customHeight="false" outlineLevel="0" collapsed="false">
      <c r="B15" s="51" t="s">
        <v>21</v>
      </c>
      <c r="C15" s="130" t="n">
        <f aca="false">SUM(C9:C14)</f>
        <v>384</v>
      </c>
      <c r="D15" s="130" t="n">
        <f aca="false">SUM(D9:D14)</f>
        <v>42</v>
      </c>
      <c r="E15" s="130" t="n">
        <f aca="false">SUM(E9:E14)</f>
        <v>426</v>
      </c>
      <c r="F15" s="130" t="n">
        <f aca="false">SUM(F9:F14)</f>
        <v>191</v>
      </c>
      <c r="G15" s="130" t="n">
        <f aca="false">SUM(G9:G14)</f>
        <v>86</v>
      </c>
      <c r="H15" s="130" t="n">
        <f aca="false">SUM(H9:H14)</f>
        <v>277</v>
      </c>
      <c r="I15" s="130" t="n">
        <f aca="false">SUM(I9:I14)</f>
        <v>93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false" sqref="C9:D14 F9:G14 I9:I14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46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124" t="s">
        <v>28</v>
      </c>
      <c r="D3" s="124"/>
      <c r="E3" s="124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125" t="n">
        <v>0</v>
      </c>
      <c r="D9" s="125" t="n">
        <v>0</v>
      </c>
      <c r="E9" s="126" t="n">
        <f aca="false">C9+D9</f>
        <v>0</v>
      </c>
      <c r="F9" s="127" t="n">
        <v>0</v>
      </c>
      <c r="G9" s="128" t="n">
        <v>0</v>
      </c>
      <c r="H9" s="129" t="n">
        <f aca="false">F9+G9</f>
        <v>0</v>
      </c>
      <c r="I9" s="128" t="n">
        <v>0</v>
      </c>
    </row>
    <row r="10" customFormat="false" ht="12.75" hidden="false" customHeight="false" outlineLevel="0" collapsed="false">
      <c r="B10" s="40" t="s">
        <v>16</v>
      </c>
      <c r="C10" s="125" t="n">
        <v>8</v>
      </c>
      <c r="D10" s="125" t="n">
        <v>0</v>
      </c>
      <c r="E10" s="126" t="n">
        <f aca="false">C10+D10</f>
        <v>8</v>
      </c>
      <c r="F10" s="128" t="n">
        <v>4</v>
      </c>
      <c r="G10" s="128" t="n">
        <v>1</v>
      </c>
      <c r="H10" s="129" t="n">
        <f aca="false">F10+G10</f>
        <v>5</v>
      </c>
      <c r="I10" s="128" t="n">
        <v>1</v>
      </c>
    </row>
    <row r="11" customFormat="false" ht="24" hidden="false" customHeight="false" outlineLevel="0" collapsed="false">
      <c r="B11" s="40" t="s">
        <v>17</v>
      </c>
      <c r="C11" s="125" t="n">
        <v>0</v>
      </c>
      <c r="D11" s="125" t="n">
        <v>0</v>
      </c>
      <c r="E11" s="126" t="n">
        <f aca="false">C11+D11</f>
        <v>0</v>
      </c>
      <c r="F11" s="128" t="n">
        <v>0</v>
      </c>
      <c r="G11" s="128" t="n">
        <v>0</v>
      </c>
      <c r="H11" s="129" t="n">
        <f aca="false">F11+G11</f>
        <v>0</v>
      </c>
      <c r="I11" s="128" t="n">
        <v>0</v>
      </c>
    </row>
    <row r="12" customFormat="false" ht="12.75" hidden="false" customHeight="false" outlineLevel="0" collapsed="false">
      <c r="B12" s="40" t="s">
        <v>18</v>
      </c>
      <c r="C12" s="125" t="n">
        <v>23</v>
      </c>
      <c r="D12" s="125" t="n">
        <v>0</v>
      </c>
      <c r="E12" s="126" t="n">
        <f aca="false">C12+D12</f>
        <v>23</v>
      </c>
      <c r="F12" s="128" t="n">
        <v>5</v>
      </c>
      <c r="G12" s="128" t="n">
        <v>1</v>
      </c>
      <c r="H12" s="129" t="n">
        <f aca="false">F12+G12</f>
        <v>6</v>
      </c>
      <c r="I12" s="128" t="n">
        <v>1</v>
      </c>
    </row>
    <row r="13" customFormat="false" ht="12.75" hidden="false" customHeight="false" outlineLevel="0" collapsed="false">
      <c r="B13" s="40" t="s">
        <v>19</v>
      </c>
      <c r="C13" s="125" t="n">
        <v>26</v>
      </c>
      <c r="D13" s="125" t="n">
        <v>1</v>
      </c>
      <c r="E13" s="126" t="n">
        <f aca="false">C13+D13</f>
        <v>27</v>
      </c>
      <c r="F13" s="128" t="n">
        <v>2</v>
      </c>
      <c r="G13" s="128" t="n">
        <v>0</v>
      </c>
      <c r="H13" s="129" t="n">
        <f aca="false">F13+G13</f>
        <v>2</v>
      </c>
      <c r="I13" s="128" t="n">
        <v>0</v>
      </c>
    </row>
    <row r="14" customFormat="false" ht="12.75" hidden="false" customHeight="false" outlineLevel="0" collapsed="false">
      <c r="B14" s="48" t="s">
        <v>20</v>
      </c>
      <c r="C14" s="125" t="n">
        <v>0</v>
      </c>
      <c r="D14" s="125" t="n">
        <v>0</v>
      </c>
      <c r="E14" s="126" t="n">
        <f aca="false">C14+D14</f>
        <v>0</v>
      </c>
      <c r="F14" s="128" t="n">
        <v>5</v>
      </c>
      <c r="G14" s="128" t="n">
        <v>6</v>
      </c>
      <c r="H14" s="129" t="n">
        <f aca="false">F14+G14</f>
        <v>11</v>
      </c>
      <c r="I14" s="128" t="n">
        <v>6</v>
      </c>
    </row>
    <row r="15" customFormat="false" ht="12.75" hidden="false" customHeight="false" outlineLevel="0" collapsed="false">
      <c r="B15" s="51" t="s">
        <v>21</v>
      </c>
      <c r="C15" s="130" t="n">
        <f aca="false">SUM(C9:C14)</f>
        <v>57</v>
      </c>
      <c r="D15" s="130" t="n">
        <f aca="false">SUM(D9:D14)</f>
        <v>1</v>
      </c>
      <c r="E15" s="130" t="n">
        <f aca="false">SUM(E9:E14)</f>
        <v>58</v>
      </c>
      <c r="F15" s="130" t="n">
        <f aca="false">SUM(F9:F14)</f>
        <v>16</v>
      </c>
      <c r="G15" s="130" t="n">
        <f aca="false">SUM(G9:G14)</f>
        <v>8</v>
      </c>
      <c r="H15" s="130" t="n">
        <f aca="false">SUM(H9:H14)</f>
        <v>24</v>
      </c>
      <c r="I15" s="130" t="n">
        <f aca="false">SUM(I9:I14)</f>
        <v>8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47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28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87"/>
      <c r="D9" s="87"/>
      <c r="E9" s="55" t="n">
        <v>0</v>
      </c>
      <c r="F9" s="56"/>
      <c r="G9" s="57"/>
      <c r="H9" s="58" t="n">
        <v>0</v>
      </c>
      <c r="I9" s="57"/>
    </row>
    <row r="10" customFormat="false" ht="12.75" hidden="false" customHeight="false" outlineLevel="0" collapsed="false">
      <c r="B10" s="40" t="s">
        <v>16</v>
      </c>
      <c r="C10" s="87" t="n">
        <v>12</v>
      </c>
      <c r="D10" s="87"/>
      <c r="E10" s="55" t="n">
        <v>12</v>
      </c>
      <c r="F10" s="57" t="n">
        <v>13</v>
      </c>
      <c r="G10" s="57"/>
      <c r="H10" s="58" t="n">
        <v>13</v>
      </c>
      <c r="I10" s="57"/>
    </row>
    <row r="11" customFormat="false" ht="24" hidden="false" customHeight="true" outlineLevel="0" collapsed="false">
      <c r="B11" s="40" t="s">
        <v>17</v>
      </c>
      <c r="C11" s="87"/>
      <c r="D11" s="87"/>
      <c r="E11" s="55" t="n">
        <v>0</v>
      </c>
      <c r="F11" s="57"/>
      <c r="G11" s="57"/>
      <c r="H11" s="58" t="n">
        <v>0</v>
      </c>
      <c r="I11" s="57"/>
    </row>
    <row r="12" customFormat="false" ht="12.75" hidden="false" customHeight="false" outlineLevel="0" collapsed="false">
      <c r="B12" s="40" t="s">
        <v>18</v>
      </c>
      <c r="C12" s="87" t="n">
        <v>24</v>
      </c>
      <c r="D12" s="87"/>
      <c r="E12" s="55" t="n">
        <v>24</v>
      </c>
      <c r="F12" s="57" t="n">
        <v>4</v>
      </c>
      <c r="G12" s="57" t="n">
        <v>1</v>
      </c>
      <c r="H12" s="58" t="n">
        <v>5</v>
      </c>
      <c r="I12" s="57" t="n">
        <v>1</v>
      </c>
    </row>
    <row r="13" customFormat="false" ht="12.75" hidden="false" customHeight="false" outlineLevel="0" collapsed="false">
      <c r="B13" s="40" t="s">
        <v>19</v>
      </c>
      <c r="C13" s="87" t="n">
        <v>31</v>
      </c>
      <c r="D13" s="87" t="n">
        <v>1</v>
      </c>
      <c r="E13" s="55" t="n">
        <v>32</v>
      </c>
      <c r="F13" s="57"/>
      <c r="G13" s="57"/>
      <c r="H13" s="58" t="n">
        <v>0</v>
      </c>
      <c r="I13" s="57"/>
    </row>
    <row r="14" customFormat="false" ht="12.75" hidden="false" customHeight="false" outlineLevel="0" collapsed="false">
      <c r="B14" s="48" t="s">
        <v>20</v>
      </c>
      <c r="C14" s="87"/>
      <c r="D14" s="87"/>
      <c r="E14" s="55" t="n">
        <v>0</v>
      </c>
      <c r="F14" s="57" t="n">
        <v>1</v>
      </c>
      <c r="G14" s="57" t="n">
        <v>2</v>
      </c>
      <c r="H14" s="58" t="n">
        <v>3</v>
      </c>
      <c r="I14" s="57" t="n">
        <v>2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67</v>
      </c>
      <c r="D15" s="52" t="n">
        <f aca="false">SUM(D9:D14)</f>
        <v>1</v>
      </c>
      <c r="E15" s="52" t="n">
        <f aca="false">SUM(E9:E14)</f>
        <v>68</v>
      </c>
      <c r="F15" s="52" t="n">
        <f aca="false">SUM(F9:F14)</f>
        <v>18</v>
      </c>
      <c r="G15" s="52" t="n">
        <f aca="false">SUM(G9:G14)</f>
        <v>3</v>
      </c>
      <c r="H15" s="52" t="n">
        <f aca="false">SUM(H9:H14)</f>
        <v>21</v>
      </c>
      <c r="I15" s="52" t="n">
        <f aca="false">SUM(I9:I14)</f>
        <v>3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9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22</v>
      </c>
      <c r="C2" s="24"/>
      <c r="D2" s="24"/>
      <c r="E2" s="24"/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24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41" t="n">
        <v>26</v>
      </c>
      <c r="D9" s="41" t="n">
        <v>1</v>
      </c>
      <c r="E9" s="42" t="n">
        <f aca="false">(C9+D9)</f>
        <v>27</v>
      </c>
      <c r="F9" s="43" t="n">
        <v>29</v>
      </c>
      <c r="G9" s="44" t="n">
        <v>25</v>
      </c>
      <c r="H9" s="45" t="n">
        <f aca="false">(F9+G9)</f>
        <v>54</v>
      </c>
      <c r="I9" s="44" t="n">
        <v>25</v>
      </c>
    </row>
    <row r="10" customFormat="false" ht="12.75" hidden="false" customHeight="false" outlineLevel="0" collapsed="false">
      <c r="B10" s="40" t="s">
        <v>16</v>
      </c>
      <c r="C10" s="46"/>
      <c r="D10" s="46"/>
      <c r="E10" s="42" t="n">
        <f aca="false">C10+D10</f>
        <v>0</v>
      </c>
      <c r="F10" s="47"/>
      <c r="G10" s="47"/>
      <c r="H10" s="45" t="n">
        <f aca="false">F10+G10</f>
        <v>0</v>
      </c>
      <c r="I10" s="47"/>
    </row>
    <row r="11" customFormat="false" ht="24" hidden="false" customHeight="false" outlineLevel="0" collapsed="false">
      <c r="B11" s="40" t="s">
        <v>17</v>
      </c>
      <c r="C11" s="46"/>
      <c r="D11" s="46"/>
      <c r="E11" s="42" t="n">
        <f aca="false">C11+D11</f>
        <v>0</v>
      </c>
      <c r="F11" s="47"/>
      <c r="G11" s="47"/>
      <c r="H11" s="45" t="n">
        <f aca="false">F11+G11</f>
        <v>0</v>
      </c>
      <c r="I11" s="47"/>
    </row>
    <row r="12" customFormat="false" ht="12.75" hidden="false" customHeight="false" outlineLevel="0" collapsed="false">
      <c r="B12" s="40" t="s">
        <v>18</v>
      </c>
      <c r="C12" s="46"/>
      <c r="D12" s="46"/>
      <c r="E12" s="42" t="n">
        <f aca="false">C12+D12</f>
        <v>0</v>
      </c>
      <c r="F12" s="47"/>
      <c r="G12" s="47"/>
      <c r="H12" s="45" t="n">
        <f aca="false">F12+G12</f>
        <v>0</v>
      </c>
      <c r="I12" s="47"/>
    </row>
    <row r="13" customFormat="false" ht="12.75" hidden="false" customHeight="false" outlineLevel="0" collapsed="false">
      <c r="B13" s="40" t="s">
        <v>19</v>
      </c>
      <c r="C13" s="46"/>
      <c r="D13" s="46"/>
      <c r="E13" s="42" t="n">
        <f aca="false">C13+D13</f>
        <v>0</v>
      </c>
      <c r="F13" s="47"/>
      <c r="G13" s="47"/>
      <c r="H13" s="45" t="n">
        <f aca="false">F13+G13</f>
        <v>0</v>
      </c>
      <c r="I13" s="47"/>
    </row>
    <row r="14" customFormat="false" ht="12.75" hidden="false" customHeight="false" outlineLevel="0" collapsed="false">
      <c r="B14" s="48" t="s">
        <v>20</v>
      </c>
      <c r="C14" s="46"/>
      <c r="D14" s="46"/>
      <c r="E14" s="42" t="n">
        <f aca="false">C14+D14</f>
        <v>0</v>
      </c>
      <c r="F14" s="49"/>
      <c r="G14" s="49"/>
      <c r="H14" s="50" t="n">
        <f aca="false">F14+G14</f>
        <v>0</v>
      </c>
      <c r="I14" s="49"/>
    </row>
    <row r="15" customFormat="false" ht="12.75" hidden="false" customHeight="false" outlineLevel="0" collapsed="false">
      <c r="B15" s="51" t="s">
        <v>21</v>
      </c>
      <c r="C15" s="52" t="n">
        <f aca="false">SUM(C9:C14)</f>
        <v>26</v>
      </c>
      <c r="D15" s="52" t="n">
        <f aca="false">SUM(D9:D14)</f>
        <v>1</v>
      </c>
      <c r="E15" s="52" t="n">
        <f aca="false">SUM(E9:E14)</f>
        <v>27</v>
      </c>
      <c r="F15" s="52" t="n">
        <f aca="false">SUM(F9:F14)</f>
        <v>29</v>
      </c>
      <c r="G15" s="52" t="n">
        <f aca="false">SUM(G9:G14)</f>
        <v>25</v>
      </c>
      <c r="H15" s="52" t="n">
        <f aca="false">SUM(H9:H14)</f>
        <v>54</v>
      </c>
      <c r="I15" s="52" t="n">
        <f aca="false">SUM(I9:I14)</f>
        <v>25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31" t="s">
        <v>0</v>
      </c>
      <c r="C1" s="132"/>
      <c r="D1" s="132"/>
      <c r="E1" s="132"/>
      <c r="F1" s="132"/>
      <c r="G1" s="133"/>
      <c r="H1" s="134"/>
      <c r="I1" s="135"/>
      <c r="J1" s="135"/>
      <c r="K1" s="135"/>
      <c r="L1" s="135"/>
      <c r="M1" s="135"/>
      <c r="N1" s="135"/>
    </row>
    <row r="2" customFormat="false" ht="15" hidden="false" customHeight="false" outlineLevel="0" collapsed="false">
      <c r="B2" s="136" t="s">
        <v>26</v>
      </c>
      <c r="C2" s="137"/>
      <c r="D2" s="137"/>
      <c r="E2" s="138" t="s">
        <v>48</v>
      </c>
      <c r="F2" s="137"/>
      <c r="G2" s="137"/>
      <c r="H2" s="139"/>
      <c r="I2" s="135"/>
      <c r="J2" s="135"/>
      <c r="K2" s="135"/>
      <c r="L2" s="135"/>
      <c r="M2" s="135"/>
      <c r="N2" s="135"/>
    </row>
    <row r="3" customFormat="false" ht="15" hidden="false" customHeight="false" outlineLevel="0" collapsed="false">
      <c r="B3" s="136" t="s">
        <v>23</v>
      </c>
      <c r="C3" s="140" t="s">
        <v>49</v>
      </c>
      <c r="D3" s="140"/>
      <c r="E3" s="140"/>
      <c r="F3" s="141"/>
      <c r="G3" s="142"/>
      <c r="H3" s="143"/>
      <c r="I3" s="144"/>
      <c r="J3" s="144"/>
      <c r="K3" s="144"/>
      <c r="L3" s="144"/>
      <c r="M3" s="144"/>
      <c r="N3" s="144"/>
    </row>
    <row r="4" customFormat="false" ht="15" hidden="false" customHeight="false" outlineLevel="0" collapsed="false">
      <c r="B4" s="145" t="s">
        <v>25</v>
      </c>
      <c r="C4" s="146"/>
      <c r="D4" s="147" t="n">
        <v>44926</v>
      </c>
      <c r="E4" s="148"/>
      <c r="F4" s="148"/>
      <c r="G4" s="149"/>
      <c r="H4" s="150"/>
      <c r="I4" s="144"/>
      <c r="J4" s="144"/>
      <c r="K4" s="144"/>
      <c r="L4" s="144"/>
      <c r="M4" s="144"/>
      <c r="N4" s="144"/>
    </row>
    <row r="5" customFormat="false" ht="12.75" hidden="false" customHeight="false" outlineLevel="0" collapsed="false">
      <c r="B5" s="151" t="s">
        <v>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customFormat="false" ht="15" hidden="false" customHeight="false" outlineLevel="0" collapsed="false">
      <c r="B6" s="152" t="s">
        <v>5</v>
      </c>
      <c r="C6" s="153"/>
      <c r="D6" s="153"/>
      <c r="E6" s="153"/>
      <c r="F6" s="153"/>
      <c r="G6" s="153"/>
      <c r="H6" s="153"/>
      <c r="I6" s="153"/>
      <c r="J6" s="144"/>
      <c r="K6" s="144"/>
      <c r="L6" s="144"/>
      <c r="M6" s="144"/>
      <c r="N6" s="144"/>
    </row>
    <row r="7" customFormat="false" ht="12.75" hidden="false" customHeight="true" outlineLevel="0" collapsed="false">
      <c r="B7" s="154" t="s">
        <v>6</v>
      </c>
      <c r="C7" s="154" t="s">
        <v>7</v>
      </c>
      <c r="D7" s="154"/>
      <c r="E7" s="154"/>
      <c r="F7" s="154" t="s">
        <v>8</v>
      </c>
      <c r="G7" s="154"/>
      <c r="H7" s="154"/>
      <c r="I7" s="154"/>
      <c r="J7" s="144"/>
      <c r="K7" s="144"/>
      <c r="L7" s="144"/>
      <c r="M7" s="144"/>
      <c r="N7" s="144"/>
    </row>
    <row r="8" customFormat="false" ht="24" hidden="false" customHeight="false" outlineLevel="0" collapsed="false">
      <c r="B8" s="154"/>
      <c r="C8" s="154" t="s">
        <v>9</v>
      </c>
      <c r="D8" s="154" t="s">
        <v>10</v>
      </c>
      <c r="E8" s="154" t="s">
        <v>11</v>
      </c>
      <c r="F8" s="154" t="s">
        <v>12</v>
      </c>
      <c r="G8" s="154" t="s">
        <v>13</v>
      </c>
      <c r="H8" s="154" t="s">
        <v>11</v>
      </c>
      <c r="I8" s="154" t="s">
        <v>14</v>
      </c>
      <c r="J8" s="144"/>
      <c r="K8" s="144"/>
      <c r="L8" s="144"/>
      <c r="M8" s="144"/>
      <c r="N8" s="144"/>
    </row>
    <row r="9" customFormat="false" ht="15" hidden="false" customHeight="false" outlineLevel="0" collapsed="false">
      <c r="B9" s="155" t="s">
        <v>15</v>
      </c>
      <c r="C9" s="156" t="n">
        <v>0</v>
      </c>
      <c r="D9" s="156" t="n">
        <v>0</v>
      </c>
      <c r="E9" s="157" t="n">
        <v>0</v>
      </c>
      <c r="F9" s="158" t="n">
        <v>0</v>
      </c>
      <c r="G9" s="159" t="n">
        <v>0</v>
      </c>
      <c r="H9" s="160" t="n">
        <v>0</v>
      </c>
      <c r="I9" s="159" t="n">
        <v>0</v>
      </c>
      <c r="J9" s="144"/>
      <c r="K9" s="144"/>
      <c r="L9" s="144"/>
      <c r="M9" s="144"/>
      <c r="N9" s="144"/>
    </row>
    <row r="10" customFormat="false" ht="15" hidden="false" customHeight="false" outlineLevel="0" collapsed="false">
      <c r="B10" s="155" t="s">
        <v>16</v>
      </c>
      <c r="C10" s="156" t="n">
        <v>13</v>
      </c>
      <c r="D10" s="156" t="n">
        <v>1</v>
      </c>
      <c r="E10" s="157" t="n">
        <v>14</v>
      </c>
      <c r="F10" s="159" t="n">
        <v>8</v>
      </c>
      <c r="G10" s="159" t="n">
        <v>1</v>
      </c>
      <c r="H10" s="160" t="n">
        <v>9</v>
      </c>
      <c r="I10" s="159" t="n">
        <v>1</v>
      </c>
      <c r="J10" s="144"/>
      <c r="K10" s="144"/>
      <c r="L10" s="144"/>
      <c r="M10" s="144"/>
      <c r="N10" s="144"/>
    </row>
    <row r="11" customFormat="false" ht="24" hidden="false" customHeight="true" outlineLevel="0" collapsed="false">
      <c r="B11" s="155" t="s">
        <v>17</v>
      </c>
      <c r="C11" s="156" t="n">
        <v>0</v>
      </c>
      <c r="D11" s="156" t="n">
        <v>0</v>
      </c>
      <c r="E11" s="157" t="n">
        <v>0</v>
      </c>
      <c r="F11" s="159" t="n">
        <v>1</v>
      </c>
      <c r="G11" s="159" t="n">
        <v>0</v>
      </c>
      <c r="H11" s="160" t="n">
        <v>1</v>
      </c>
      <c r="I11" s="159" t="n">
        <v>0</v>
      </c>
      <c r="J11" s="144"/>
      <c r="K11" s="144"/>
      <c r="L11" s="144"/>
      <c r="M11" s="144"/>
      <c r="N11" s="144"/>
    </row>
    <row r="12" customFormat="false" ht="15" hidden="false" customHeight="false" outlineLevel="0" collapsed="false">
      <c r="B12" s="155" t="s">
        <v>18</v>
      </c>
      <c r="C12" s="156" t="n">
        <v>45</v>
      </c>
      <c r="D12" s="156" t="n">
        <v>3</v>
      </c>
      <c r="E12" s="157" t="n">
        <v>48</v>
      </c>
      <c r="F12" s="159" t="n">
        <v>19</v>
      </c>
      <c r="G12" s="159" t="n">
        <v>3</v>
      </c>
      <c r="H12" s="160" t="n">
        <v>22</v>
      </c>
      <c r="I12" s="159" t="n">
        <v>3</v>
      </c>
      <c r="J12" s="144"/>
      <c r="K12" s="144"/>
      <c r="L12" s="144"/>
      <c r="M12" s="144"/>
      <c r="N12" s="144"/>
    </row>
    <row r="13" customFormat="false" ht="15" hidden="false" customHeight="false" outlineLevel="0" collapsed="false">
      <c r="B13" s="155" t="s">
        <v>19</v>
      </c>
      <c r="C13" s="156" t="n">
        <v>43</v>
      </c>
      <c r="D13" s="156" t="n">
        <v>5</v>
      </c>
      <c r="E13" s="157" t="n">
        <v>48</v>
      </c>
      <c r="F13" s="159" t="n">
        <v>2</v>
      </c>
      <c r="G13" s="159" t="n">
        <v>1</v>
      </c>
      <c r="H13" s="160" t="n">
        <v>3</v>
      </c>
      <c r="I13" s="159" t="n">
        <v>1</v>
      </c>
      <c r="J13" s="144"/>
      <c r="K13" s="144"/>
      <c r="L13" s="144"/>
      <c r="M13" s="144"/>
      <c r="N13" s="144"/>
    </row>
    <row r="14" customFormat="false" ht="15" hidden="false" customHeight="false" outlineLevel="0" collapsed="false">
      <c r="B14" s="161" t="s">
        <v>20</v>
      </c>
      <c r="C14" s="156" t="n">
        <v>0</v>
      </c>
      <c r="D14" s="156" t="n">
        <v>0</v>
      </c>
      <c r="E14" s="157" t="n">
        <v>0</v>
      </c>
      <c r="F14" s="159" t="n">
        <v>7</v>
      </c>
      <c r="G14" s="159" t="n">
        <v>6</v>
      </c>
      <c r="H14" s="160" t="n">
        <v>13</v>
      </c>
      <c r="I14" s="159" t="n">
        <v>7</v>
      </c>
      <c r="J14" s="144"/>
      <c r="K14" s="144"/>
      <c r="L14" s="144"/>
      <c r="M14" s="144"/>
      <c r="N14" s="144"/>
    </row>
    <row r="15" customFormat="false" ht="15" hidden="false" customHeight="false" outlineLevel="0" collapsed="false">
      <c r="B15" s="162" t="s">
        <v>21</v>
      </c>
      <c r="C15" s="163" t="n">
        <v>101</v>
      </c>
      <c r="D15" s="163" t="n">
        <v>9</v>
      </c>
      <c r="E15" s="163" t="n">
        <v>110</v>
      </c>
      <c r="F15" s="163" t="n">
        <v>37</v>
      </c>
      <c r="G15" s="163" t="n">
        <v>11</v>
      </c>
      <c r="H15" s="163" t="n">
        <v>48</v>
      </c>
      <c r="I15" s="163" t="n">
        <v>12</v>
      </c>
      <c r="J15" s="144"/>
      <c r="K15" s="144"/>
      <c r="L15" s="144"/>
      <c r="M15" s="144"/>
      <c r="N15" s="144"/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64" t="s">
        <v>0</v>
      </c>
      <c r="C1" s="165"/>
      <c r="D1" s="165"/>
      <c r="E1" s="165"/>
      <c r="F1" s="165"/>
      <c r="G1" s="166"/>
      <c r="H1" s="167"/>
      <c r="I1" s="168"/>
      <c r="J1" s="168"/>
      <c r="K1" s="168"/>
      <c r="L1" s="168"/>
      <c r="M1" s="168"/>
      <c r="N1" s="168"/>
    </row>
    <row r="2" customFormat="false" ht="15" hidden="false" customHeight="false" outlineLevel="0" collapsed="false">
      <c r="B2" s="169" t="s">
        <v>26</v>
      </c>
      <c r="C2" s="170"/>
      <c r="D2" s="170"/>
      <c r="E2" s="171" t="s">
        <v>50</v>
      </c>
      <c r="F2" s="170"/>
      <c r="G2" s="170"/>
      <c r="H2" s="172"/>
      <c r="I2" s="168"/>
      <c r="J2" s="168"/>
      <c r="K2" s="168"/>
      <c r="L2" s="168"/>
      <c r="M2" s="168"/>
      <c r="N2" s="168"/>
    </row>
    <row r="3" customFormat="false" ht="15" hidden="false" customHeight="false" outlineLevel="0" collapsed="false">
      <c r="B3" s="169" t="s">
        <v>23</v>
      </c>
      <c r="C3" s="124" t="s">
        <v>28</v>
      </c>
      <c r="D3" s="124"/>
      <c r="E3" s="124"/>
      <c r="F3" s="173"/>
      <c r="G3" s="174"/>
      <c r="H3" s="175"/>
      <c r="I3" s="176"/>
      <c r="J3" s="176"/>
      <c r="K3" s="176"/>
      <c r="L3" s="176"/>
      <c r="M3" s="176"/>
      <c r="N3" s="176"/>
    </row>
    <row r="4" customFormat="false" ht="15" hidden="false" customHeight="false" outlineLevel="0" collapsed="false">
      <c r="B4" s="177" t="s">
        <v>25</v>
      </c>
      <c r="C4" s="178"/>
      <c r="D4" s="179" t="n">
        <v>44926</v>
      </c>
      <c r="E4" s="180"/>
      <c r="F4" s="180"/>
      <c r="G4" s="181"/>
      <c r="H4" s="182"/>
      <c r="I4" s="176"/>
      <c r="J4" s="176"/>
      <c r="K4" s="176"/>
      <c r="L4" s="176"/>
      <c r="M4" s="176"/>
      <c r="N4" s="176"/>
    </row>
    <row r="5" customFormat="false" ht="12.75" hidden="false" customHeight="false" outlineLevel="0" collapsed="false">
      <c r="B5" s="183" t="s">
        <v>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customFormat="false" ht="15" hidden="false" customHeight="false" outlineLevel="0" collapsed="false">
      <c r="B6" s="184" t="s">
        <v>5</v>
      </c>
      <c r="C6" s="185"/>
      <c r="D6" s="185"/>
      <c r="E6" s="185"/>
      <c r="F6" s="185"/>
      <c r="G6" s="185"/>
      <c r="H6" s="185"/>
      <c r="I6" s="185"/>
      <c r="J6" s="176"/>
      <c r="K6" s="176"/>
      <c r="L6" s="176"/>
      <c r="M6" s="176"/>
      <c r="N6" s="176"/>
    </row>
    <row r="7" customFormat="false" ht="12.75" hidden="false" customHeight="true" outlineLevel="0" collapsed="false">
      <c r="B7" s="186" t="s">
        <v>6</v>
      </c>
      <c r="C7" s="186" t="s">
        <v>7</v>
      </c>
      <c r="D7" s="186"/>
      <c r="E7" s="186"/>
      <c r="F7" s="186" t="s">
        <v>8</v>
      </c>
      <c r="G7" s="186"/>
      <c r="H7" s="186"/>
      <c r="I7" s="186"/>
      <c r="J7" s="176"/>
      <c r="K7" s="176"/>
      <c r="L7" s="176"/>
      <c r="M7" s="176"/>
      <c r="N7" s="176"/>
    </row>
    <row r="8" customFormat="false" ht="24" hidden="false" customHeight="false" outlineLevel="0" collapsed="false">
      <c r="B8" s="186"/>
      <c r="C8" s="186" t="s">
        <v>9</v>
      </c>
      <c r="D8" s="186" t="s">
        <v>10</v>
      </c>
      <c r="E8" s="186" t="s">
        <v>11</v>
      </c>
      <c r="F8" s="186" t="s">
        <v>12</v>
      </c>
      <c r="G8" s="186" t="s">
        <v>13</v>
      </c>
      <c r="H8" s="186" t="s">
        <v>11</v>
      </c>
      <c r="I8" s="186" t="s">
        <v>14</v>
      </c>
      <c r="J8" s="176"/>
      <c r="K8" s="176"/>
      <c r="L8" s="176"/>
      <c r="M8" s="176"/>
      <c r="N8" s="176"/>
    </row>
    <row r="9" customFormat="false" ht="15" hidden="false" customHeight="false" outlineLevel="0" collapsed="false">
      <c r="B9" s="187" t="s">
        <v>15</v>
      </c>
      <c r="C9" s="188" t="n">
        <v>0</v>
      </c>
      <c r="D9" s="189" t="n">
        <v>0</v>
      </c>
      <c r="E9" s="190" t="n">
        <f aca="false">C9+D9</f>
        <v>0</v>
      </c>
      <c r="F9" s="191" t="n">
        <v>0</v>
      </c>
      <c r="G9" s="192" t="n">
        <v>0</v>
      </c>
      <c r="H9" s="193" t="n">
        <f aca="false">F9+G9</f>
        <v>0</v>
      </c>
      <c r="I9" s="192" t="n">
        <v>0</v>
      </c>
      <c r="J9" s="176"/>
      <c r="K9" s="176"/>
      <c r="L9" s="176"/>
      <c r="M9" s="176"/>
      <c r="N9" s="176"/>
    </row>
    <row r="10" customFormat="false" ht="15" hidden="false" customHeight="false" outlineLevel="0" collapsed="false">
      <c r="B10" s="187" t="s">
        <v>16</v>
      </c>
      <c r="C10" s="194" t="n">
        <v>8</v>
      </c>
      <c r="D10" s="195" t="n">
        <v>0</v>
      </c>
      <c r="E10" s="196" t="n">
        <f aca="false">C10+D10</f>
        <v>8</v>
      </c>
      <c r="F10" s="197" t="n">
        <v>6</v>
      </c>
      <c r="G10" s="197" t="n">
        <v>2</v>
      </c>
      <c r="H10" s="198" t="n">
        <f aca="false">F10+G10</f>
        <v>8</v>
      </c>
      <c r="I10" s="199" t="n">
        <v>2</v>
      </c>
      <c r="J10" s="176"/>
      <c r="K10" s="176"/>
      <c r="L10" s="176"/>
      <c r="M10" s="176"/>
      <c r="N10" s="176"/>
    </row>
    <row r="11" customFormat="false" ht="24" hidden="false" customHeight="true" outlineLevel="0" collapsed="false">
      <c r="B11" s="187" t="s">
        <v>17</v>
      </c>
      <c r="C11" s="194" t="n">
        <v>0</v>
      </c>
      <c r="D11" s="195" t="n">
        <v>0</v>
      </c>
      <c r="E11" s="196" t="n">
        <f aca="false">C11+D11</f>
        <v>0</v>
      </c>
      <c r="F11" s="197" t="n">
        <v>0</v>
      </c>
      <c r="G11" s="197" t="n">
        <v>0</v>
      </c>
      <c r="H11" s="198" t="n">
        <f aca="false">F11+G11</f>
        <v>0</v>
      </c>
      <c r="I11" s="197" t="n">
        <v>0</v>
      </c>
      <c r="J11" s="176"/>
      <c r="K11" s="176"/>
      <c r="L11" s="176"/>
      <c r="M11" s="176"/>
      <c r="N11" s="176"/>
    </row>
    <row r="12" customFormat="false" ht="15" hidden="false" customHeight="false" outlineLevel="0" collapsed="false">
      <c r="B12" s="187" t="s">
        <v>18</v>
      </c>
      <c r="C12" s="194" t="n">
        <v>22</v>
      </c>
      <c r="D12" s="195" t="n">
        <v>0</v>
      </c>
      <c r="E12" s="196" t="n">
        <f aca="false">C12+D12</f>
        <v>22</v>
      </c>
      <c r="F12" s="197" t="n">
        <v>5</v>
      </c>
      <c r="G12" s="197" t="n">
        <v>2</v>
      </c>
      <c r="H12" s="198" t="n">
        <f aca="false">F12+G12</f>
        <v>7</v>
      </c>
      <c r="I12" s="197" t="n">
        <v>3</v>
      </c>
      <c r="J12" s="176"/>
      <c r="K12" s="176"/>
      <c r="L12" s="176"/>
      <c r="M12" s="176"/>
      <c r="N12" s="176"/>
    </row>
    <row r="13" customFormat="false" ht="15" hidden="false" customHeight="false" outlineLevel="0" collapsed="false">
      <c r="B13" s="187" t="s">
        <v>19</v>
      </c>
      <c r="C13" s="194" t="n">
        <v>22</v>
      </c>
      <c r="D13" s="195" t="n">
        <v>0</v>
      </c>
      <c r="E13" s="196" t="n">
        <f aca="false">C13+D13</f>
        <v>22</v>
      </c>
      <c r="F13" s="197" t="n">
        <v>1</v>
      </c>
      <c r="G13" s="197" t="n">
        <v>0</v>
      </c>
      <c r="H13" s="198" t="n">
        <f aca="false">F13+G13</f>
        <v>1</v>
      </c>
      <c r="I13" s="197" t="n">
        <v>0</v>
      </c>
      <c r="J13" s="176"/>
      <c r="K13" s="176"/>
      <c r="L13" s="176"/>
      <c r="M13" s="176"/>
      <c r="N13" s="176"/>
    </row>
    <row r="14" customFormat="false" ht="15" hidden="false" customHeight="false" outlineLevel="0" collapsed="false">
      <c r="B14" s="200" t="s">
        <v>20</v>
      </c>
      <c r="C14" s="194" t="n">
        <v>0</v>
      </c>
      <c r="D14" s="195" t="n">
        <v>0</v>
      </c>
      <c r="E14" s="196" t="n">
        <f aca="false">C14+D14</f>
        <v>0</v>
      </c>
      <c r="F14" s="197" t="n">
        <v>4</v>
      </c>
      <c r="G14" s="199" t="n">
        <v>2</v>
      </c>
      <c r="H14" s="198" t="n">
        <f aca="false">F14+G14</f>
        <v>6</v>
      </c>
      <c r="I14" s="199" t="n">
        <v>3</v>
      </c>
      <c r="J14" s="176"/>
      <c r="K14" s="176"/>
      <c r="L14" s="176"/>
      <c r="M14" s="176"/>
      <c r="N14" s="176"/>
    </row>
    <row r="15" customFormat="false" ht="15" hidden="false" customHeight="false" outlineLevel="0" collapsed="false">
      <c r="B15" s="201" t="s">
        <v>21</v>
      </c>
      <c r="C15" s="130" t="n">
        <f aca="false">SUM(C9:C14)</f>
        <v>52</v>
      </c>
      <c r="D15" s="130" t="n">
        <f aca="false">SUM(D9:D14)</f>
        <v>0</v>
      </c>
      <c r="E15" s="130" t="n">
        <f aca="false">SUM(E9:E14)</f>
        <v>52</v>
      </c>
      <c r="F15" s="130" t="n">
        <f aca="false">SUM(F9:F14)</f>
        <v>16</v>
      </c>
      <c r="G15" s="130" t="n">
        <f aca="false">SUM(G9:G14)</f>
        <v>6</v>
      </c>
      <c r="H15" s="130" t="n">
        <f aca="false">SUM(H9:H14)</f>
        <v>22</v>
      </c>
      <c r="I15" s="130" t="n">
        <f aca="false">SUM(I9:I14)</f>
        <v>8</v>
      </c>
      <c r="J15" s="176"/>
      <c r="K15" s="176"/>
      <c r="L15" s="176"/>
      <c r="M15" s="176"/>
      <c r="N15" s="176"/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51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28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87"/>
      <c r="D9" s="87"/>
      <c r="E9" s="55" t="n">
        <f aca="false">C9+D9</f>
        <v>0</v>
      </c>
      <c r="F9" s="56"/>
      <c r="G9" s="57"/>
      <c r="H9" s="58" t="n">
        <f aca="false">F9+G9</f>
        <v>0</v>
      </c>
      <c r="I9" s="57"/>
    </row>
    <row r="10" customFormat="false" ht="12.75" hidden="false" customHeight="false" outlineLevel="0" collapsed="false">
      <c r="B10" s="40" t="s">
        <v>16</v>
      </c>
      <c r="C10" s="87" t="n">
        <v>8</v>
      </c>
      <c r="D10" s="87" t="n">
        <v>0</v>
      </c>
      <c r="E10" s="55" t="n">
        <v>8</v>
      </c>
      <c r="F10" s="57" t="n">
        <v>9</v>
      </c>
      <c r="G10" s="57" t="n">
        <v>0</v>
      </c>
      <c r="H10" s="58" t="n">
        <v>9</v>
      </c>
      <c r="I10" s="57" t="n">
        <v>0</v>
      </c>
    </row>
    <row r="11" customFormat="false" ht="24" hidden="false" customHeight="true" outlineLevel="0" collapsed="false">
      <c r="B11" s="40" t="s">
        <v>17</v>
      </c>
      <c r="C11" s="87"/>
      <c r="D11" s="87"/>
      <c r="E11" s="55" t="n">
        <f aca="false">C11+D11</f>
        <v>0</v>
      </c>
      <c r="F11" s="57"/>
      <c r="G11" s="57"/>
      <c r="H11" s="58" t="n">
        <f aca="false">F11+G11</f>
        <v>0</v>
      </c>
      <c r="I11" s="57"/>
    </row>
    <row r="12" customFormat="false" ht="12.75" hidden="false" customHeight="false" outlineLevel="0" collapsed="false">
      <c r="B12" s="40" t="s">
        <v>18</v>
      </c>
      <c r="C12" s="87" t="n">
        <v>15</v>
      </c>
      <c r="D12" s="87" t="n">
        <v>0</v>
      </c>
      <c r="E12" s="55" t="n">
        <v>15</v>
      </c>
      <c r="F12" s="57" t="n">
        <v>2</v>
      </c>
      <c r="G12" s="57" t="n">
        <v>3</v>
      </c>
      <c r="H12" s="58" t="n">
        <v>5</v>
      </c>
      <c r="I12" s="57" t="n">
        <v>3</v>
      </c>
    </row>
    <row r="13" customFormat="false" ht="12.75" hidden="false" customHeight="false" outlineLevel="0" collapsed="false">
      <c r="B13" s="40" t="s">
        <v>19</v>
      </c>
      <c r="C13" s="87" t="n">
        <v>12</v>
      </c>
      <c r="D13" s="87" t="n">
        <v>2</v>
      </c>
      <c r="E13" s="55" t="n">
        <v>14</v>
      </c>
      <c r="F13" s="57" t="n">
        <v>1</v>
      </c>
      <c r="G13" s="57" t="n">
        <v>0</v>
      </c>
      <c r="H13" s="58" t="n">
        <v>1</v>
      </c>
      <c r="I13" s="57" t="n">
        <v>0</v>
      </c>
    </row>
    <row r="14" customFormat="false" ht="12.75" hidden="false" customHeight="false" outlineLevel="0" collapsed="false">
      <c r="B14" s="48" t="s">
        <v>20</v>
      </c>
      <c r="C14" s="87" t="n">
        <v>0</v>
      </c>
      <c r="D14" s="87" t="n">
        <v>0</v>
      </c>
      <c r="E14" s="55" t="n">
        <v>0</v>
      </c>
      <c r="F14" s="57" t="n">
        <v>4</v>
      </c>
      <c r="G14" s="57" t="n">
        <v>1</v>
      </c>
      <c r="H14" s="58" t="n">
        <v>5</v>
      </c>
      <c r="I14" s="57" t="n">
        <v>1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35</v>
      </c>
      <c r="D15" s="52" t="n">
        <f aca="false">SUM(D9:D14)</f>
        <v>2</v>
      </c>
      <c r="E15" s="52" t="n">
        <f aca="false">SUM(E9:E14)</f>
        <v>37</v>
      </c>
      <c r="F15" s="52" t="n">
        <f aca="false">SUM(F9:F14)</f>
        <v>16</v>
      </c>
      <c r="G15" s="52" t="n">
        <f aca="false">SUM(G9:G14)</f>
        <v>4</v>
      </c>
      <c r="H15" s="52" t="n">
        <f aca="false">SUM(H9:H14)</f>
        <v>20</v>
      </c>
      <c r="I15" s="52" t="n">
        <f aca="false">SUM(I9:I14)</f>
        <v>4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64" t="s">
        <v>0</v>
      </c>
      <c r="C1" s="165"/>
      <c r="D1" s="165"/>
      <c r="E1" s="165"/>
      <c r="F1" s="165"/>
      <c r="G1" s="166"/>
      <c r="H1" s="167"/>
      <c r="I1" s="168"/>
      <c r="J1" s="168"/>
      <c r="K1" s="168"/>
      <c r="L1" s="168"/>
      <c r="M1" s="168"/>
      <c r="N1" s="168"/>
    </row>
    <row r="2" customFormat="false" ht="15" hidden="false" customHeight="false" outlineLevel="0" collapsed="false">
      <c r="B2" s="169" t="s">
        <v>26</v>
      </c>
      <c r="C2" s="170"/>
      <c r="D2" s="170"/>
      <c r="E2" s="171" t="s">
        <v>52</v>
      </c>
      <c r="F2" s="170"/>
      <c r="G2" s="170"/>
      <c r="H2" s="172"/>
      <c r="I2" s="168"/>
      <c r="J2" s="168"/>
      <c r="K2" s="168"/>
      <c r="L2" s="168"/>
      <c r="M2" s="168"/>
      <c r="N2" s="168"/>
    </row>
    <row r="3" customFormat="false" ht="15" hidden="false" customHeight="false" outlineLevel="0" collapsed="false">
      <c r="B3" s="169" t="s">
        <v>23</v>
      </c>
      <c r="C3" s="124" t="s">
        <v>28</v>
      </c>
      <c r="D3" s="124"/>
      <c r="E3" s="124"/>
      <c r="F3" s="173"/>
      <c r="G3" s="174"/>
      <c r="H3" s="175"/>
      <c r="I3" s="176"/>
      <c r="J3" s="176"/>
      <c r="K3" s="176"/>
      <c r="L3" s="176"/>
      <c r="M3" s="176"/>
      <c r="N3" s="176"/>
    </row>
    <row r="4" customFormat="false" ht="15" hidden="false" customHeight="false" outlineLevel="0" collapsed="false">
      <c r="B4" s="177" t="s">
        <v>25</v>
      </c>
      <c r="C4" s="178"/>
      <c r="D4" s="179" t="n">
        <v>44926</v>
      </c>
      <c r="E4" s="180"/>
      <c r="F4" s="180"/>
      <c r="G4" s="181"/>
      <c r="H4" s="182"/>
      <c r="I4" s="176"/>
      <c r="J4" s="176"/>
      <c r="K4" s="176"/>
      <c r="L4" s="176"/>
      <c r="M4" s="176"/>
      <c r="N4" s="176"/>
    </row>
    <row r="5" customFormat="false" ht="12.75" hidden="false" customHeight="false" outlineLevel="0" collapsed="false">
      <c r="B5" s="183" t="s">
        <v>4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customFormat="false" ht="15" hidden="false" customHeight="false" outlineLevel="0" collapsed="false">
      <c r="B6" s="184" t="s">
        <v>5</v>
      </c>
      <c r="C6" s="185"/>
      <c r="D6" s="185"/>
      <c r="E6" s="185"/>
      <c r="F6" s="185"/>
      <c r="G6" s="185"/>
      <c r="H6" s="185"/>
      <c r="I6" s="185"/>
      <c r="J6" s="176"/>
      <c r="K6" s="176"/>
      <c r="L6" s="176"/>
      <c r="M6" s="176"/>
      <c r="N6" s="176"/>
    </row>
    <row r="7" customFormat="false" ht="12.75" hidden="false" customHeight="true" outlineLevel="0" collapsed="false">
      <c r="B7" s="186" t="s">
        <v>6</v>
      </c>
      <c r="C7" s="186" t="s">
        <v>7</v>
      </c>
      <c r="D7" s="186"/>
      <c r="E7" s="186"/>
      <c r="F7" s="186" t="s">
        <v>8</v>
      </c>
      <c r="G7" s="186"/>
      <c r="H7" s="186"/>
      <c r="I7" s="186"/>
      <c r="J7" s="176"/>
      <c r="K7" s="176"/>
      <c r="L7" s="176"/>
      <c r="M7" s="176"/>
      <c r="N7" s="176"/>
    </row>
    <row r="8" customFormat="false" ht="24" hidden="false" customHeight="false" outlineLevel="0" collapsed="false">
      <c r="B8" s="186"/>
      <c r="C8" s="186" t="s">
        <v>9</v>
      </c>
      <c r="D8" s="186" t="s">
        <v>10</v>
      </c>
      <c r="E8" s="186" t="s">
        <v>11</v>
      </c>
      <c r="F8" s="186" t="s">
        <v>12</v>
      </c>
      <c r="G8" s="186" t="s">
        <v>13</v>
      </c>
      <c r="H8" s="186" t="s">
        <v>11</v>
      </c>
      <c r="I8" s="186" t="s">
        <v>14</v>
      </c>
      <c r="J8" s="176"/>
      <c r="K8" s="176"/>
      <c r="L8" s="176"/>
      <c r="M8" s="176"/>
      <c r="N8" s="176"/>
    </row>
    <row r="9" customFormat="false" ht="15" hidden="false" customHeight="false" outlineLevel="0" collapsed="false">
      <c r="B9" s="187" t="s">
        <v>15</v>
      </c>
      <c r="C9" s="188" t="n">
        <v>0</v>
      </c>
      <c r="D9" s="189" t="n">
        <v>0</v>
      </c>
      <c r="E9" s="190" t="n">
        <f aca="false">C9+D9</f>
        <v>0</v>
      </c>
      <c r="F9" s="191" t="n">
        <v>0</v>
      </c>
      <c r="G9" s="192" t="n">
        <v>0</v>
      </c>
      <c r="H9" s="193" t="n">
        <f aca="false">F9+G9</f>
        <v>0</v>
      </c>
      <c r="I9" s="192" t="n">
        <v>0</v>
      </c>
      <c r="J9" s="176"/>
      <c r="K9" s="176"/>
      <c r="L9" s="176"/>
      <c r="M9" s="176"/>
      <c r="N9" s="176"/>
    </row>
    <row r="10" customFormat="false" ht="15" hidden="false" customHeight="false" outlineLevel="0" collapsed="false">
      <c r="B10" s="187" t="s">
        <v>16</v>
      </c>
      <c r="C10" s="194" t="n">
        <v>10</v>
      </c>
      <c r="D10" s="195" t="n">
        <v>0</v>
      </c>
      <c r="E10" s="196" t="n">
        <f aca="false">C10+D10</f>
        <v>10</v>
      </c>
      <c r="F10" s="197" t="n">
        <v>2</v>
      </c>
      <c r="G10" s="197" t="n">
        <v>3</v>
      </c>
      <c r="H10" s="198" t="n">
        <f aca="false">F10+G10</f>
        <v>5</v>
      </c>
      <c r="I10" s="199" t="n">
        <v>3</v>
      </c>
      <c r="J10" s="176"/>
      <c r="K10" s="176"/>
      <c r="L10" s="176"/>
      <c r="M10" s="176"/>
      <c r="N10" s="176"/>
    </row>
    <row r="11" customFormat="false" ht="24" hidden="false" customHeight="true" outlineLevel="0" collapsed="false">
      <c r="B11" s="187" t="s">
        <v>17</v>
      </c>
      <c r="C11" s="194" t="n">
        <v>0</v>
      </c>
      <c r="D11" s="195" t="n">
        <v>0</v>
      </c>
      <c r="E11" s="196" t="n">
        <f aca="false">C11+D11</f>
        <v>0</v>
      </c>
      <c r="F11" s="197" t="n">
        <v>0</v>
      </c>
      <c r="G11" s="197" t="n">
        <v>0</v>
      </c>
      <c r="H11" s="198" t="n">
        <f aca="false">F11+G11</f>
        <v>0</v>
      </c>
      <c r="I11" s="197" t="n">
        <v>0</v>
      </c>
      <c r="J11" s="176"/>
      <c r="K11" s="176"/>
      <c r="L11" s="176"/>
      <c r="M11" s="176"/>
      <c r="N11" s="176"/>
    </row>
    <row r="12" customFormat="false" ht="15" hidden="false" customHeight="false" outlineLevel="0" collapsed="false">
      <c r="B12" s="187" t="s">
        <v>18</v>
      </c>
      <c r="C12" s="194" t="n">
        <v>23</v>
      </c>
      <c r="D12" s="195" t="n">
        <v>0</v>
      </c>
      <c r="E12" s="196" t="n">
        <f aca="false">C12+D12</f>
        <v>23</v>
      </c>
      <c r="F12" s="197" t="n">
        <v>7</v>
      </c>
      <c r="G12" s="197" t="n">
        <v>1</v>
      </c>
      <c r="H12" s="198" t="n">
        <f aca="false">F12+G12</f>
        <v>8</v>
      </c>
      <c r="I12" s="197" t="n">
        <v>2</v>
      </c>
      <c r="J12" s="176"/>
      <c r="K12" s="176"/>
      <c r="L12" s="176"/>
      <c r="M12" s="176"/>
      <c r="N12" s="176"/>
    </row>
    <row r="13" customFormat="false" ht="15" hidden="false" customHeight="false" outlineLevel="0" collapsed="false">
      <c r="B13" s="187" t="s">
        <v>19</v>
      </c>
      <c r="C13" s="194" t="n">
        <v>20</v>
      </c>
      <c r="D13" s="195" t="n">
        <v>3</v>
      </c>
      <c r="E13" s="196" t="n">
        <f aca="false">C13+D13</f>
        <v>23</v>
      </c>
      <c r="F13" s="197" t="n">
        <v>0</v>
      </c>
      <c r="G13" s="197" t="n">
        <v>0</v>
      </c>
      <c r="H13" s="198" t="n">
        <f aca="false">F13+G13</f>
        <v>0</v>
      </c>
      <c r="I13" s="197" t="n">
        <v>0</v>
      </c>
      <c r="J13" s="176"/>
      <c r="K13" s="176"/>
      <c r="L13" s="176"/>
      <c r="M13" s="176"/>
      <c r="N13" s="176"/>
    </row>
    <row r="14" customFormat="false" ht="15" hidden="false" customHeight="false" outlineLevel="0" collapsed="false">
      <c r="B14" s="200" t="s">
        <v>20</v>
      </c>
      <c r="C14" s="194" t="n">
        <v>0</v>
      </c>
      <c r="D14" s="195" t="n">
        <v>0</v>
      </c>
      <c r="E14" s="196" t="n">
        <f aca="false">C14+D14</f>
        <v>0</v>
      </c>
      <c r="F14" s="197" t="n">
        <v>3</v>
      </c>
      <c r="G14" s="199" t="n">
        <v>3</v>
      </c>
      <c r="H14" s="198" t="n">
        <f aca="false">F14+G14</f>
        <v>6</v>
      </c>
      <c r="I14" s="199" t="n">
        <v>3</v>
      </c>
      <c r="J14" s="176"/>
      <c r="K14" s="176"/>
      <c r="L14" s="176"/>
      <c r="M14" s="176"/>
      <c r="N14" s="176"/>
    </row>
    <row r="15" customFormat="false" ht="15" hidden="false" customHeight="false" outlineLevel="0" collapsed="false">
      <c r="B15" s="201" t="s">
        <v>21</v>
      </c>
      <c r="C15" s="130" t="n">
        <f aca="false">SUM(C9:C14)</f>
        <v>53</v>
      </c>
      <c r="D15" s="130" t="n">
        <f aca="false">SUM(D9:D14)</f>
        <v>3</v>
      </c>
      <c r="E15" s="130" t="n">
        <f aca="false">SUM(E9:E14)</f>
        <v>56</v>
      </c>
      <c r="F15" s="130" t="n">
        <f aca="false">SUM(F9:F14)</f>
        <v>12</v>
      </c>
      <c r="G15" s="130" t="n">
        <f aca="false">SUM(G9:G14)</f>
        <v>7</v>
      </c>
      <c r="H15" s="130" t="n">
        <f aca="false">SUM(H9:H14)</f>
        <v>19</v>
      </c>
      <c r="I15" s="130" t="n">
        <f aca="false">SUM(I9:I14)</f>
        <v>8</v>
      </c>
      <c r="J15" s="176"/>
      <c r="K15" s="176"/>
      <c r="L15" s="176"/>
      <c r="M15" s="176"/>
      <c r="N15" s="176"/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false" sqref="C9:D14 F9:G14 I9:I14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202" t="s">
        <v>0</v>
      </c>
      <c r="C1" s="203"/>
      <c r="D1" s="203"/>
      <c r="E1" s="203"/>
      <c r="F1" s="203"/>
      <c r="G1" s="204"/>
      <c r="H1" s="205"/>
      <c r="I1" s="206"/>
      <c r="J1" s="206"/>
      <c r="K1" s="206"/>
      <c r="L1" s="206"/>
      <c r="M1" s="206"/>
      <c r="N1" s="206"/>
    </row>
    <row r="2" customFormat="false" ht="15" hidden="false" customHeight="false" outlineLevel="0" collapsed="false">
      <c r="B2" s="207" t="s">
        <v>26</v>
      </c>
      <c r="C2" s="208"/>
      <c r="D2" s="208"/>
      <c r="E2" s="209" t="s">
        <v>53</v>
      </c>
      <c r="F2" s="208"/>
      <c r="G2" s="208"/>
      <c r="H2" s="210"/>
      <c r="I2" s="206"/>
      <c r="J2" s="206"/>
      <c r="K2" s="206"/>
      <c r="L2" s="206"/>
      <c r="M2" s="206"/>
      <c r="N2" s="206"/>
    </row>
    <row r="3" customFormat="false" ht="15" hidden="false" customHeight="false" outlineLevel="0" collapsed="false">
      <c r="B3" s="207" t="s">
        <v>23</v>
      </c>
      <c r="C3" s="211" t="s">
        <v>28</v>
      </c>
      <c r="D3" s="211"/>
      <c r="E3" s="211"/>
      <c r="F3" s="212"/>
      <c r="G3" s="213"/>
      <c r="H3" s="214"/>
      <c r="I3" s="215"/>
      <c r="J3" s="215"/>
      <c r="K3" s="215"/>
      <c r="L3" s="215"/>
      <c r="M3" s="215"/>
      <c r="N3" s="215"/>
    </row>
    <row r="4" customFormat="false" ht="15" hidden="false" customHeight="false" outlineLevel="0" collapsed="false">
      <c r="B4" s="216" t="s">
        <v>25</v>
      </c>
      <c r="C4" s="217"/>
      <c r="D4" s="218" t="n">
        <v>44926</v>
      </c>
      <c r="E4" s="219"/>
      <c r="F4" s="219"/>
      <c r="G4" s="220"/>
      <c r="H4" s="221"/>
      <c r="I4" s="215"/>
      <c r="J4" s="215"/>
      <c r="K4" s="215"/>
      <c r="L4" s="215"/>
      <c r="M4" s="215"/>
      <c r="N4" s="215"/>
    </row>
    <row r="5" customFormat="false" ht="12.75" hidden="false" customHeight="false" outlineLevel="0" collapsed="false">
      <c r="B5" s="222" t="s">
        <v>4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customFormat="false" ht="15" hidden="false" customHeight="false" outlineLevel="0" collapsed="false">
      <c r="B6" s="223" t="s">
        <v>5</v>
      </c>
      <c r="C6" s="224"/>
      <c r="D6" s="224"/>
      <c r="E6" s="224"/>
      <c r="F6" s="224"/>
      <c r="G6" s="224"/>
      <c r="H6" s="224"/>
      <c r="I6" s="224"/>
      <c r="J6" s="215"/>
      <c r="K6" s="215"/>
      <c r="L6" s="215"/>
      <c r="M6" s="215"/>
      <c r="N6" s="215"/>
    </row>
    <row r="7" customFormat="false" ht="12.75" hidden="false" customHeight="true" outlineLevel="0" collapsed="false">
      <c r="B7" s="225" t="s">
        <v>6</v>
      </c>
      <c r="C7" s="225" t="s">
        <v>7</v>
      </c>
      <c r="D7" s="225"/>
      <c r="E7" s="225"/>
      <c r="F7" s="225" t="s">
        <v>8</v>
      </c>
      <c r="G7" s="225"/>
      <c r="H7" s="225"/>
      <c r="I7" s="225"/>
      <c r="J7" s="215"/>
      <c r="K7" s="215"/>
      <c r="L7" s="215"/>
      <c r="M7" s="215"/>
      <c r="N7" s="215"/>
    </row>
    <row r="8" customFormat="false" ht="24" hidden="false" customHeight="false" outlineLevel="0" collapsed="false">
      <c r="B8" s="225"/>
      <c r="C8" s="225" t="s">
        <v>9</v>
      </c>
      <c r="D8" s="225" t="s">
        <v>10</v>
      </c>
      <c r="E8" s="225" t="s">
        <v>11</v>
      </c>
      <c r="F8" s="225" t="s">
        <v>12</v>
      </c>
      <c r="G8" s="225" t="s">
        <v>13</v>
      </c>
      <c r="H8" s="225" t="s">
        <v>11</v>
      </c>
      <c r="I8" s="225" t="s">
        <v>14</v>
      </c>
      <c r="J8" s="215"/>
      <c r="K8" s="215"/>
      <c r="L8" s="215"/>
      <c r="M8" s="215"/>
      <c r="N8" s="215"/>
    </row>
    <row r="9" customFormat="false" ht="15" hidden="false" customHeight="false" outlineLevel="0" collapsed="false">
      <c r="B9" s="226" t="s">
        <v>15</v>
      </c>
      <c r="C9" s="227" t="n">
        <v>0</v>
      </c>
      <c r="D9" s="227" t="n">
        <v>0</v>
      </c>
      <c r="E9" s="228" t="n">
        <f aca="false">C9+D9</f>
        <v>0</v>
      </c>
      <c r="F9" s="229" t="n">
        <v>0</v>
      </c>
      <c r="G9" s="230" t="n">
        <v>0</v>
      </c>
      <c r="H9" s="231" t="n">
        <f aca="false">F9+G9</f>
        <v>0</v>
      </c>
      <c r="I9" s="230" t="n">
        <v>0</v>
      </c>
      <c r="J9" s="215"/>
      <c r="K9" s="215"/>
      <c r="L9" s="215"/>
      <c r="M9" s="215"/>
      <c r="N9" s="215"/>
    </row>
    <row r="10" customFormat="false" ht="15" hidden="false" customHeight="false" outlineLevel="0" collapsed="false">
      <c r="B10" s="226" t="s">
        <v>16</v>
      </c>
      <c r="C10" s="227" t="n">
        <v>7</v>
      </c>
      <c r="D10" s="227" t="n">
        <v>1</v>
      </c>
      <c r="E10" s="228" t="n">
        <f aca="false">C10+D10</f>
        <v>8</v>
      </c>
      <c r="F10" s="230" t="n">
        <v>6</v>
      </c>
      <c r="G10" s="230" t="n">
        <v>0</v>
      </c>
      <c r="H10" s="231" t="n">
        <f aca="false">F10+G10</f>
        <v>6</v>
      </c>
      <c r="I10" s="230" t="n">
        <v>0</v>
      </c>
      <c r="J10" s="215"/>
      <c r="K10" s="215"/>
      <c r="L10" s="215"/>
      <c r="M10" s="215"/>
      <c r="N10" s="215"/>
    </row>
    <row r="11" customFormat="false" ht="24" hidden="false" customHeight="true" outlineLevel="0" collapsed="false">
      <c r="B11" s="226" t="s">
        <v>17</v>
      </c>
      <c r="C11" s="227" t="n">
        <v>0</v>
      </c>
      <c r="D11" s="227" t="n">
        <v>0</v>
      </c>
      <c r="E11" s="228" t="n">
        <f aca="false">C11+D11</f>
        <v>0</v>
      </c>
      <c r="F11" s="230" t="n">
        <v>0</v>
      </c>
      <c r="G11" s="230" t="n">
        <v>0</v>
      </c>
      <c r="H11" s="231" t="n">
        <f aca="false">F11+G11</f>
        <v>0</v>
      </c>
      <c r="I11" s="230" t="n">
        <v>0</v>
      </c>
      <c r="J11" s="215"/>
      <c r="K11" s="215"/>
      <c r="L11" s="215"/>
      <c r="M11" s="215"/>
      <c r="N11" s="215"/>
    </row>
    <row r="12" customFormat="false" ht="15" hidden="false" customHeight="false" outlineLevel="0" collapsed="false">
      <c r="B12" s="226" t="s">
        <v>18</v>
      </c>
      <c r="C12" s="227" t="n">
        <v>14</v>
      </c>
      <c r="D12" s="227" t="n">
        <v>0</v>
      </c>
      <c r="E12" s="228" t="n">
        <f aca="false">C12+D12</f>
        <v>14</v>
      </c>
      <c r="F12" s="230" t="n">
        <v>2</v>
      </c>
      <c r="G12" s="230" t="n">
        <v>1</v>
      </c>
      <c r="H12" s="231" t="n">
        <f aca="false">F12+G12</f>
        <v>3</v>
      </c>
      <c r="I12" s="230" t="n">
        <v>2</v>
      </c>
      <c r="J12" s="215"/>
      <c r="K12" s="215"/>
      <c r="L12" s="215"/>
      <c r="M12" s="215"/>
      <c r="N12" s="215"/>
    </row>
    <row r="13" customFormat="false" ht="15" hidden="false" customHeight="false" outlineLevel="0" collapsed="false">
      <c r="B13" s="226" t="s">
        <v>19</v>
      </c>
      <c r="C13" s="227" t="n">
        <v>14</v>
      </c>
      <c r="D13" s="227" t="n">
        <v>1</v>
      </c>
      <c r="E13" s="228" t="n">
        <f aca="false">C13+D13</f>
        <v>15</v>
      </c>
      <c r="F13" s="230" t="n">
        <v>0</v>
      </c>
      <c r="G13" s="230" t="n">
        <v>1</v>
      </c>
      <c r="H13" s="231" t="n">
        <f aca="false">F13+G13</f>
        <v>1</v>
      </c>
      <c r="I13" s="230" t="n">
        <v>2</v>
      </c>
      <c r="J13" s="215"/>
      <c r="K13" s="215"/>
      <c r="L13" s="215"/>
      <c r="M13" s="215"/>
      <c r="N13" s="215"/>
    </row>
    <row r="14" customFormat="false" ht="15" hidden="false" customHeight="false" outlineLevel="0" collapsed="false">
      <c r="B14" s="232" t="s">
        <v>20</v>
      </c>
      <c r="C14" s="227" t="n">
        <v>0</v>
      </c>
      <c r="D14" s="227" t="n">
        <v>0</v>
      </c>
      <c r="E14" s="228" t="n">
        <f aca="false">C14+D14</f>
        <v>0</v>
      </c>
      <c r="F14" s="230" t="n">
        <v>2</v>
      </c>
      <c r="G14" s="233" t="n">
        <v>0</v>
      </c>
      <c r="H14" s="231" t="n">
        <f aca="false">F14+G14</f>
        <v>2</v>
      </c>
      <c r="I14" s="230" t="n">
        <v>0</v>
      </c>
      <c r="J14" s="215"/>
      <c r="K14" s="215"/>
      <c r="L14" s="215"/>
      <c r="M14" s="215"/>
      <c r="N14" s="215"/>
    </row>
    <row r="15" customFormat="false" ht="15" hidden="false" customHeight="false" outlineLevel="0" collapsed="false">
      <c r="B15" s="234" t="s">
        <v>21</v>
      </c>
      <c r="C15" s="235" t="n">
        <f aca="false">SUM(C9:C14)</f>
        <v>35</v>
      </c>
      <c r="D15" s="235" t="n">
        <f aca="false">SUM(D9:D14)</f>
        <v>2</v>
      </c>
      <c r="E15" s="235" t="n">
        <f aca="false">SUM(E9:E14)</f>
        <v>37</v>
      </c>
      <c r="F15" s="235" t="n">
        <f aca="false">SUM(F9:F14)</f>
        <v>10</v>
      </c>
      <c r="G15" s="235" t="n">
        <f aca="false">SUM(G9:G14)</f>
        <v>2</v>
      </c>
      <c r="H15" s="235" t="n">
        <f aca="false">SUM(H9:H14)</f>
        <v>12</v>
      </c>
      <c r="I15" s="235" t="n">
        <f aca="false">SUM(I9:I14)</f>
        <v>4</v>
      </c>
      <c r="J15" s="215"/>
      <c r="K15" s="215"/>
      <c r="L15" s="215"/>
      <c r="M15" s="215"/>
      <c r="N15" s="215"/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202" t="s">
        <v>0</v>
      </c>
      <c r="C1" s="203"/>
      <c r="D1" s="203"/>
      <c r="E1" s="203"/>
      <c r="F1" s="203"/>
      <c r="G1" s="204"/>
      <c r="H1" s="205"/>
      <c r="I1" s="206"/>
      <c r="J1" s="206"/>
      <c r="K1" s="206"/>
      <c r="L1" s="206"/>
      <c r="M1" s="206"/>
      <c r="N1" s="206"/>
    </row>
    <row r="2" customFormat="false" ht="15" hidden="false" customHeight="false" outlineLevel="0" collapsed="false">
      <c r="B2" s="207" t="s">
        <v>26</v>
      </c>
      <c r="C2" s="208"/>
      <c r="D2" s="208"/>
      <c r="E2" s="209" t="s">
        <v>54</v>
      </c>
      <c r="F2" s="208"/>
      <c r="G2" s="208"/>
      <c r="H2" s="210"/>
      <c r="I2" s="206"/>
      <c r="J2" s="206"/>
      <c r="K2" s="206"/>
      <c r="L2" s="206"/>
      <c r="M2" s="206"/>
      <c r="N2" s="206"/>
    </row>
    <row r="3" customFormat="false" ht="15" hidden="false" customHeight="false" outlineLevel="0" collapsed="false">
      <c r="B3" s="207" t="s">
        <v>23</v>
      </c>
      <c r="C3" s="211" t="s">
        <v>28</v>
      </c>
      <c r="D3" s="211"/>
      <c r="E3" s="211"/>
      <c r="F3" s="212"/>
      <c r="G3" s="213"/>
      <c r="H3" s="214"/>
      <c r="I3" s="215"/>
      <c r="J3" s="215"/>
      <c r="K3" s="215"/>
      <c r="L3" s="215"/>
      <c r="M3" s="215"/>
      <c r="N3" s="215"/>
    </row>
    <row r="4" customFormat="false" ht="15" hidden="false" customHeight="false" outlineLevel="0" collapsed="false">
      <c r="B4" s="216" t="s">
        <v>25</v>
      </c>
      <c r="C4" s="217"/>
      <c r="D4" s="218" t="n">
        <v>44926</v>
      </c>
      <c r="E4" s="219"/>
      <c r="F4" s="219"/>
      <c r="G4" s="220"/>
      <c r="H4" s="221"/>
      <c r="I4" s="215"/>
      <c r="J4" s="215"/>
      <c r="K4" s="215"/>
      <c r="L4" s="215"/>
      <c r="M4" s="215"/>
      <c r="N4" s="215"/>
    </row>
    <row r="5" customFormat="false" ht="12.75" hidden="false" customHeight="false" outlineLevel="0" collapsed="false">
      <c r="B5" s="222" t="s">
        <v>4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customFormat="false" ht="15" hidden="false" customHeight="false" outlineLevel="0" collapsed="false">
      <c r="B6" s="223" t="s">
        <v>5</v>
      </c>
      <c r="C6" s="224"/>
      <c r="D6" s="224"/>
      <c r="E6" s="224"/>
      <c r="F6" s="224"/>
      <c r="G6" s="224"/>
      <c r="H6" s="224"/>
      <c r="I6" s="224"/>
      <c r="J6" s="215"/>
      <c r="K6" s="215"/>
      <c r="L6" s="215"/>
      <c r="M6" s="215"/>
      <c r="N6" s="215"/>
    </row>
    <row r="7" customFormat="false" ht="12.75" hidden="false" customHeight="true" outlineLevel="0" collapsed="false">
      <c r="B7" s="225" t="s">
        <v>6</v>
      </c>
      <c r="C7" s="225" t="s">
        <v>7</v>
      </c>
      <c r="D7" s="225"/>
      <c r="E7" s="225"/>
      <c r="F7" s="225" t="s">
        <v>8</v>
      </c>
      <c r="G7" s="225"/>
      <c r="H7" s="225"/>
      <c r="I7" s="225"/>
      <c r="J7" s="215"/>
      <c r="K7" s="215"/>
      <c r="L7" s="215"/>
      <c r="M7" s="215"/>
      <c r="N7" s="215"/>
    </row>
    <row r="8" customFormat="false" ht="24" hidden="false" customHeight="false" outlineLevel="0" collapsed="false">
      <c r="B8" s="225"/>
      <c r="C8" s="225" t="s">
        <v>9</v>
      </c>
      <c r="D8" s="225" t="s">
        <v>10</v>
      </c>
      <c r="E8" s="225" t="s">
        <v>11</v>
      </c>
      <c r="F8" s="225" t="s">
        <v>12</v>
      </c>
      <c r="G8" s="225" t="s">
        <v>13</v>
      </c>
      <c r="H8" s="225" t="s">
        <v>11</v>
      </c>
      <c r="I8" s="225" t="s">
        <v>14</v>
      </c>
      <c r="J8" s="215"/>
      <c r="K8" s="215"/>
      <c r="L8" s="215"/>
      <c r="M8" s="215"/>
      <c r="N8" s="215"/>
    </row>
    <row r="9" customFormat="false" ht="15" hidden="false" customHeight="false" outlineLevel="0" collapsed="false">
      <c r="B9" s="226" t="s">
        <v>15</v>
      </c>
      <c r="C9" s="227" t="n">
        <v>0</v>
      </c>
      <c r="D9" s="227" t="n">
        <v>0</v>
      </c>
      <c r="E9" s="228" t="n">
        <v>0</v>
      </c>
      <c r="F9" s="229" t="n">
        <v>0</v>
      </c>
      <c r="G9" s="230" t="n">
        <v>0</v>
      </c>
      <c r="H9" s="231" t="n">
        <v>0</v>
      </c>
      <c r="I9" s="230" t="n">
        <v>0</v>
      </c>
      <c r="J9" s="215"/>
      <c r="K9" s="215"/>
      <c r="L9" s="215"/>
      <c r="M9" s="215"/>
      <c r="N9" s="215"/>
    </row>
    <row r="10" customFormat="false" ht="15" hidden="false" customHeight="false" outlineLevel="0" collapsed="false">
      <c r="B10" s="226" t="s">
        <v>16</v>
      </c>
      <c r="C10" s="227" t="n">
        <v>7</v>
      </c>
      <c r="D10" s="227" t="n">
        <v>1</v>
      </c>
      <c r="E10" s="228" t="n">
        <v>8</v>
      </c>
      <c r="F10" s="230" t="n">
        <v>9</v>
      </c>
      <c r="G10" s="230" t="n">
        <v>3</v>
      </c>
      <c r="H10" s="231" t="n">
        <v>12</v>
      </c>
      <c r="I10" s="230" t="n">
        <v>8</v>
      </c>
      <c r="J10" s="215"/>
      <c r="K10" s="215"/>
      <c r="L10" s="215"/>
      <c r="M10" s="215"/>
      <c r="N10" s="215"/>
    </row>
    <row r="11" customFormat="false" ht="24" hidden="false" customHeight="true" outlineLevel="0" collapsed="false">
      <c r="B11" s="226" t="s">
        <v>17</v>
      </c>
      <c r="C11" s="227" t="n">
        <v>0</v>
      </c>
      <c r="D11" s="227" t="n">
        <v>0</v>
      </c>
      <c r="E11" s="228" t="n">
        <v>0</v>
      </c>
      <c r="F11" s="230" t="n">
        <v>0</v>
      </c>
      <c r="G11" s="230" t="n">
        <v>0</v>
      </c>
      <c r="H11" s="231" t="n">
        <v>0</v>
      </c>
      <c r="I11" s="230" t="n">
        <v>0</v>
      </c>
      <c r="J11" s="215"/>
      <c r="K11" s="215"/>
      <c r="L11" s="215"/>
      <c r="M11" s="215"/>
      <c r="N11" s="215"/>
    </row>
    <row r="12" customFormat="false" ht="15" hidden="false" customHeight="false" outlineLevel="0" collapsed="false">
      <c r="B12" s="226" t="s">
        <v>18</v>
      </c>
      <c r="C12" s="227" t="n">
        <v>38</v>
      </c>
      <c r="D12" s="227" t="n">
        <v>0</v>
      </c>
      <c r="E12" s="228" t="n">
        <v>38</v>
      </c>
      <c r="F12" s="230" t="n">
        <v>11</v>
      </c>
      <c r="G12" s="230" t="n">
        <v>3</v>
      </c>
      <c r="H12" s="231" t="n">
        <v>14</v>
      </c>
      <c r="I12" s="230" t="n">
        <v>6</v>
      </c>
      <c r="J12" s="215"/>
      <c r="K12" s="215"/>
      <c r="L12" s="215"/>
      <c r="M12" s="215"/>
      <c r="N12" s="215"/>
    </row>
    <row r="13" customFormat="false" ht="15" hidden="false" customHeight="false" outlineLevel="0" collapsed="false">
      <c r="B13" s="226" t="s">
        <v>19</v>
      </c>
      <c r="C13" s="227" t="n">
        <v>30</v>
      </c>
      <c r="D13" s="227" t="n">
        <v>10</v>
      </c>
      <c r="E13" s="228" t="n">
        <v>40</v>
      </c>
      <c r="F13" s="230" t="n">
        <v>1</v>
      </c>
      <c r="G13" s="230" t="n">
        <v>1</v>
      </c>
      <c r="H13" s="231" t="n">
        <v>2</v>
      </c>
      <c r="I13" s="230" t="n">
        <v>2</v>
      </c>
      <c r="J13" s="215"/>
      <c r="K13" s="215"/>
      <c r="L13" s="215"/>
      <c r="M13" s="215"/>
      <c r="N13" s="215"/>
    </row>
    <row r="14" customFormat="false" ht="15" hidden="false" customHeight="false" outlineLevel="0" collapsed="false">
      <c r="B14" s="232" t="s">
        <v>20</v>
      </c>
      <c r="C14" s="227" t="n">
        <v>0</v>
      </c>
      <c r="D14" s="227"/>
      <c r="E14" s="228" t="n">
        <v>0</v>
      </c>
      <c r="F14" s="230" t="n">
        <v>2</v>
      </c>
      <c r="G14" s="233"/>
      <c r="H14" s="231" t="n">
        <v>2</v>
      </c>
      <c r="I14" s="230" t="n">
        <v>0</v>
      </c>
      <c r="J14" s="215"/>
      <c r="K14" s="215"/>
      <c r="L14" s="215"/>
      <c r="M14" s="215"/>
      <c r="N14" s="215"/>
    </row>
    <row r="15" customFormat="false" ht="15" hidden="false" customHeight="false" outlineLevel="0" collapsed="false">
      <c r="B15" s="234" t="s">
        <v>21</v>
      </c>
      <c r="C15" s="235" t="n">
        <v>75</v>
      </c>
      <c r="D15" s="235" t="n">
        <v>11</v>
      </c>
      <c r="E15" s="235" t="n">
        <v>86</v>
      </c>
      <c r="F15" s="235" t="n">
        <v>23</v>
      </c>
      <c r="G15" s="235" t="n">
        <v>7</v>
      </c>
      <c r="H15" s="235" t="n">
        <v>30</v>
      </c>
      <c r="I15" s="235" t="n">
        <v>16</v>
      </c>
      <c r="J15" s="215"/>
      <c r="K15" s="215"/>
      <c r="L15" s="215"/>
      <c r="M15" s="215"/>
      <c r="N15" s="215"/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202" t="s">
        <v>0</v>
      </c>
      <c r="C1" s="203"/>
      <c r="D1" s="203"/>
      <c r="E1" s="203"/>
      <c r="F1" s="203"/>
      <c r="G1" s="204"/>
      <c r="H1" s="205"/>
      <c r="I1" s="206"/>
      <c r="J1" s="206"/>
      <c r="K1" s="206"/>
      <c r="L1" s="206"/>
      <c r="M1" s="206"/>
      <c r="N1" s="206"/>
    </row>
    <row r="2" customFormat="false" ht="15" hidden="false" customHeight="false" outlineLevel="0" collapsed="false">
      <c r="B2" s="207" t="s">
        <v>26</v>
      </c>
      <c r="C2" s="208"/>
      <c r="D2" s="208"/>
      <c r="E2" s="209" t="s">
        <v>55</v>
      </c>
      <c r="F2" s="208"/>
      <c r="G2" s="208"/>
      <c r="H2" s="210"/>
      <c r="I2" s="206"/>
      <c r="J2" s="206"/>
      <c r="K2" s="206"/>
      <c r="L2" s="206"/>
      <c r="M2" s="206"/>
      <c r="N2" s="206"/>
    </row>
    <row r="3" customFormat="false" ht="15" hidden="false" customHeight="false" outlineLevel="0" collapsed="false">
      <c r="B3" s="207" t="s">
        <v>23</v>
      </c>
      <c r="C3" s="211" t="s">
        <v>28</v>
      </c>
      <c r="D3" s="211"/>
      <c r="E3" s="211"/>
      <c r="F3" s="212"/>
      <c r="G3" s="213"/>
      <c r="H3" s="214"/>
      <c r="I3" s="215"/>
      <c r="J3" s="215"/>
      <c r="K3" s="215"/>
      <c r="L3" s="215"/>
      <c r="M3" s="215"/>
      <c r="N3" s="215"/>
    </row>
    <row r="4" customFormat="false" ht="15" hidden="false" customHeight="false" outlineLevel="0" collapsed="false">
      <c r="B4" s="216" t="s">
        <v>25</v>
      </c>
      <c r="C4" s="217"/>
      <c r="D4" s="218" t="n">
        <v>44926</v>
      </c>
      <c r="E4" s="219"/>
      <c r="F4" s="219"/>
      <c r="G4" s="220"/>
      <c r="H4" s="221"/>
      <c r="I4" s="215"/>
      <c r="J4" s="215"/>
      <c r="K4" s="215"/>
      <c r="L4" s="215"/>
      <c r="M4" s="215"/>
      <c r="N4" s="215"/>
    </row>
    <row r="5" customFormat="false" ht="12.75" hidden="false" customHeight="false" outlineLevel="0" collapsed="false">
      <c r="B5" s="222" t="s">
        <v>4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</row>
    <row r="6" customFormat="false" ht="15" hidden="false" customHeight="false" outlineLevel="0" collapsed="false">
      <c r="B6" s="223" t="s">
        <v>5</v>
      </c>
      <c r="C6" s="224"/>
      <c r="D6" s="224"/>
      <c r="E6" s="224"/>
      <c r="F6" s="224"/>
      <c r="G6" s="224"/>
      <c r="H6" s="224"/>
      <c r="I6" s="224"/>
      <c r="J6" s="215"/>
      <c r="K6" s="215"/>
      <c r="L6" s="215"/>
      <c r="M6" s="215"/>
      <c r="N6" s="215"/>
    </row>
    <row r="7" customFormat="false" ht="12.75" hidden="false" customHeight="true" outlineLevel="0" collapsed="false">
      <c r="B7" s="225" t="s">
        <v>6</v>
      </c>
      <c r="C7" s="225" t="s">
        <v>7</v>
      </c>
      <c r="D7" s="225"/>
      <c r="E7" s="225"/>
      <c r="F7" s="225" t="s">
        <v>8</v>
      </c>
      <c r="G7" s="225"/>
      <c r="H7" s="225"/>
      <c r="I7" s="225"/>
      <c r="J7" s="215"/>
      <c r="K7" s="215"/>
      <c r="L7" s="215"/>
      <c r="M7" s="215"/>
      <c r="N7" s="215"/>
    </row>
    <row r="8" customFormat="false" ht="24" hidden="false" customHeight="false" outlineLevel="0" collapsed="false">
      <c r="B8" s="225"/>
      <c r="C8" s="225" t="s">
        <v>9</v>
      </c>
      <c r="D8" s="225" t="s">
        <v>10</v>
      </c>
      <c r="E8" s="225" t="s">
        <v>11</v>
      </c>
      <c r="F8" s="225" t="s">
        <v>12</v>
      </c>
      <c r="G8" s="225" t="s">
        <v>13</v>
      </c>
      <c r="H8" s="225" t="s">
        <v>11</v>
      </c>
      <c r="I8" s="225" t="s">
        <v>14</v>
      </c>
      <c r="J8" s="215"/>
      <c r="K8" s="215"/>
      <c r="L8" s="215"/>
      <c r="M8" s="215"/>
      <c r="N8" s="215"/>
    </row>
    <row r="9" customFormat="false" ht="15" hidden="false" customHeight="false" outlineLevel="0" collapsed="false">
      <c r="B9" s="226" t="s">
        <v>15</v>
      </c>
      <c r="C9" s="227" t="n">
        <v>0</v>
      </c>
      <c r="D9" s="227" t="n">
        <v>0</v>
      </c>
      <c r="E9" s="228" t="n">
        <f aca="false">C9+D9</f>
        <v>0</v>
      </c>
      <c r="F9" s="229" t="n">
        <v>0</v>
      </c>
      <c r="G9" s="230" t="n">
        <v>0</v>
      </c>
      <c r="H9" s="231" t="n">
        <f aca="false">F9+G9</f>
        <v>0</v>
      </c>
      <c r="I9" s="230" t="n">
        <v>0</v>
      </c>
      <c r="J9" s="215"/>
      <c r="K9" s="215"/>
      <c r="L9" s="215"/>
      <c r="M9" s="215"/>
      <c r="N9" s="215"/>
    </row>
    <row r="10" customFormat="false" ht="15" hidden="false" customHeight="false" outlineLevel="0" collapsed="false">
      <c r="B10" s="226" t="s">
        <v>16</v>
      </c>
      <c r="C10" s="227" t="n">
        <v>8</v>
      </c>
      <c r="D10" s="227" t="n">
        <v>0</v>
      </c>
      <c r="E10" s="228" t="n">
        <f aca="false">C10+D10</f>
        <v>8</v>
      </c>
      <c r="F10" s="230" t="n">
        <v>4</v>
      </c>
      <c r="G10" s="230" t="n">
        <v>0</v>
      </c>
      <c r="H10" s="231" t="n">
        <f aca="false">F10+G10</f>
        <v>4</v>
      </c>
      <c r="I10" s="230" t="n">
        <v>0</v>
      </c>
      <c r="J10" s="215"/>
      <c r="K10" s="215"/>
      <c r="L10" s="215"/>
      <c r="M10" s="215"/>
      <c r="N10" s="215"/>
    </row>
    <row r="11" customFormat="false" ht="24" hidden="false" customHeight="true" outlineLevel="0" collapsed="false">
      <c r="B11" s="226" t="s">
        <v>17</v>
      </c>
      <c r="C11" s="227" t="n">
        <v>0</v>
      </c>
      <c r="D11" s="227" t="n">
        <v>0</v>
      </c>
      <c r="E11" s="228" t="n">
        <f aca="false">C11+D11</f>
        <v>0</v>
      </c>
      <c r="F11" s="230" t="n">
        <v>0</v>
      </c>
      <c r="G11" s="230" t="n">
        <v>0</v>
      </c>
      <c r="H11" s="231" t="n">
        <f aca="false">F11+G11</f>
        <v>0</v>
      </c>
      <c r="I11" s="230" t="n">
        <v>0</v>
      </c>
      <c r="J11" s="215"/>
      <c r="K11" s="215"/>
      <c r="L11" s="215"/>
      <c r="M11" s="215"/>
      <c r="N11" s="215"/>
    </row>
    <row r="12" customFormat="false" ht="15" hidden="false" customHeight="false" outlineLevel="0" collapsed="false">
      <c r="B12" s="226" t="s">
        <v>18</v>
      </c>
      <c r="C12" s="227" t="n">
        <v>26</v>
      </c>
      <c r="D12" s="227" t="n">
        <v>0</v>
      </c>
      <c r="E12" s="228" t="n">
        <f aca="false">C12+D12</f>
        <v>26</v>
      </c>
      <c r="F12" s="230" t="n">
        <v>14</v>
      </c>
      <c r="G12" s="230" t="n">
        <v>1</v>
      </c>
      <c r="H12" s="231" t="n">
        <f aca="false">F12+G12</f>
        <v>15</v>
      </c>
      <c r="I12" s="230" t="n">
        <v>1</v>
      </c>
      <c r="J12" s="215"/>
      <c r="K12" s="215"/>
      <c r="L12" s="215"/>
      <c r="M12" s="215"/>
      <c r="N12" s="215"/>
    </row>
    <row r="13" customFormat="false" ht="15" hidden="false" customHeight="false" outlineLevel="0" collapsed="false">
      <c r="B13" s="226" t="s">
        <v>19</v>
      </c>
      <c r="C13" s="227" t="n">
        <v>27</v>
      </c>
      <c r="D13" s="227" t="n">
        <v>3</v>
      </c>
      <c r="E13" s="228" t="n">
        <f aca="false">C13+D13</f>
        <v>30</v>
      </c>
      <c r="F13" s="230" t="n">
        <v>1</v>
      </c>
      <c r="G13" s="230" t="n">
        <v>0</v>
      </c>
      <c r="H13" s="231" t="n">
        <f aca="false">F13+G13</f>
        <v>1</v>
      </c>
      <c r="I13" s="230" t="n">
        <v>0</v>
      </c>
      <c r="J13" s="215"/>
      <c r="K13" s="215"/>
      <c r="L13" s="215"/>
      <c r="M13" s="215"/>
      <c r="N13" s="215"/>
    </row>
    <row r="14" customFormat="false" ht="15" hidden="false" customHeight="false" outlineLevel="0" collapsed="false">
      <c r="B14" s="232" t="s">
        <v>20</v>
      </c>
      <c r="C14" s="227" t="n">
        <v>0</v>
      </c>
      <c r="D14" s="227" t="n">
        <v>0</v>
      </c>
      <c r="E14" s="228" t="n">
        <f aca="false">C14+D14</f>
        <v>0</v>
      </c>
      <c r="F14" s="230" t="n">
        <v>5</v>
      </c>
      <c r="G14" s="233" t="n">
        <v>1</v>
      </c>
      <c r="H14" s="231" t="n">
        <f aca="false">F14+G14</f>
        <v>6</v>
      </c>
      <c r="I14" s="230" t="n">
        <v>1</v>
      </c>
      <c r="J14" s="215"/>
      <c r="K14" s="215"/>
      <c r="L14" s="215"/>
      <c r="M14" s="215"/>
      <c r="N14" s="215"/>
    </row>
    <row r="15" customFormat="false" ht="15" hidden="false" customHeight="false" outlineLevel="0" collapsed="false">
      <c r="B15" s="234" t="s">
        <v>21</v>
      </c>
      <c r="C15" s="235" t="n">
        <f aca="false">SUM(C9:C14)</f>
        <v>61</v>
      </c>
      <c r="D15" s="235" t="n">
        <f aca="false">SUM(D9:D14)</f>
        <v>3</v>
      </c>
      <c r="E15" s="235" t="n">
        <f aca="false">SUM(E9:E14)</f>
        <v>64</v>
      </c>
      <c r="F15" s="235" t="n">
        <f aca="false">SUM(F9:F14)</f>
        <v>24</v>
      </c>
      <c r="G15" s="235" t="n">
        <f aca="false">SUM(G9:G14)</f>
        <v>2</v>
      </c>
      <c r="H15" s="235" t="n">
        <f aca="false">SUM(H9:H14)</f>
        <v>26</v>
      </c>
      <c r="I15" s="235" t="n">
        <f aca="false">SUM(I9:I14)</f>
        <v>2</v>
      </c>
      <c r="J15" s="215"/>
      <c r="K15" s="215"/>
      <c r="L15" s="215"/>
      <c r="M15" s="215"/>
      <c r="N15" s="215"/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27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28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54" t="n">
        <v>0</v>
      </c>
      <c r="D9" s="54" t="n">
        <v>0</v>
      </c>
      <c r="E9" s="55" t="n">
        <f aca="false">C9+D9</f>
        <v>0</v>
      </c>
      <c r="F9" s="56" t="n">
        <v>0</v>
      </c>
      <c r="G9" s="57" t="n">
        <v>0</v>
      </c>
      <c r="H9" s="58" t="n">
        <f aca="false">F9+G9</f>
        <v>0</v>
      </c>
      <c r="I9" s="57" t="n">
        <v>0</v>
      </c>
    </row>
    <row r="10" customFormat="false" ht="12.75" hidden="false" customHeight="false" outlineLevel="0" collapsed="false">
      <c r="B10" s="40" t="s">
        <v>16</v>
      </c>
      <c r="C10" s="54" t="n">
        <v>53</v>
      </c>
      <c r="D10" s="54" t="n">
        <v>1</v>
      </c>
      <c r="E10" s="55" t="n">
        <f aca="false">C10+D10</f>
        <v>54</v>
      </c>
      <c r="F10" s="57" t="n">
        <v>39</v>
      </c>
      <c r="G10" s="57" t="n">
        <v>26</v>
      </c>
      <c r="H10" s="58" t="n">
        <f aca="false">F10+G10</f>
        <v>65</v>
      </c>
      <c r="I10" s="57" t="n">
        <v>34</v>
      </c>
    </row>
    <row r="11" customFormat="false" ht="24" hidden="false" customHeight="false" outlineLevel="0" collapsed="false">
      <c r="B11" s="40" t="s">
        <v>17</v>
      </c>
      <c r="C11" s="54" t="n">
        <v>0</v>
      </c>
      <c r="D11" s="54" t="n">
        <v>0</v>
      </c>
      <c r="E11" s="55" t="n">
        <f aca="false">C11+D11</f>
        <v>0</v>
      </c>
      <c r="F11" s="57" t="n">
        <v>0</v>
      </c>
      <c r="G11" s="57" t="n">
        <v>0</v>
      </c>
      <c r="H11" s="58" t="n">
        <f aca="false">F11+G11</f>
        <v>0</v>
      </c>
      <c r="I11" s="57" t="n">
        <v>0</v>
      </c>
    </row>
    <row r="12" customFormat="false" ht="12.75" hidden="false" customHeight="false" outlineLevel="0" collapsed="false">
      <c r="B12" s="40" t="s">
        <v>18</v>
      </c>
      <c r="C12" s="54" t="n">
        <v>142</v>
      </c>
      <c r="D12" s="54" t="n">
        <v>4</v>
      </c>
      <c r="E12" s="55" t="n">
        <f aca="false">C12+D12</f>
        <v>146</v>
      </c>
      <c r="F12" s="57" t="n">
        <v>83</v>
      </c>
      <c r="G12" s="57" t="n">
        <v>32</v>
      </c>
      <c r="H12" s="58" t="n">
        <f aca="false">F12+G12</f>
        <v>115</v>
      </c>
      <c r="I12" s="57" t="n">
        <v>39</v>
      </c>
    </row>
    <row r="13" customFormat="false" ht="12.75" hidden="false" customHeight="false" outlineLevel="0" collapsed="false">
      <c r="B13" s="40" t="s">
        <v>19</v>
      </c>
      <c r="C13" s="54" t="n">
        <v>93</v>
      </c>
      <c r="D13" s="54" t="n">
        <v>53</v>
      </c>
      <c r="E13" s="55" t="n">
        <f aca="false">C13+D13</f>
        <v>146</v>
      </c>
      <c r="F13" s="57" t="n">
        <v>12</v>
      </c>
      <c r="G13" s="57" t="n">
        <v>6</v>
      </c>
      <c r="H13" s="58" t="n">
        <f aca="false">F13+G13</f>
        <v>18</v>
      </c>
      <c r="I13" s="57" t="n">
        <v>7</v>
      </c>
    </row>
    <row r="14" customFormat="false" ht="12.75" hidden="false" customHeight="false" outlineLevel="0" collapsed="false">
      <c r="B14" s="48" t="s">
        <v>20</v>
      </c>
      <c r="C14" s="54" t="n">
        <v>0</v>
      </c>
      <c r="D14" s="54" t="n">
        <v>0</v>
      </c>
      <c r="E14" s="55" t="n">
        <f aca="false">C14+D14</f>
        <v>0</v>
      </c>
      <c r="F14" s="57" t="n">
        <v>0</v>
      </c>
      <c r="G14" s="57" t="n">
        <v>0</v>
      </c>
      <c r="H14" s="58" t="n">
        <f aca="false">F14+G14</f>
        <v>0</v>
      </c>
      <c r="I14" s="57" t="n">
        <v>0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288</v>
      </c>
      <c r="D15" s="52" t="n">
        <f aca="false">SUM(D9:D14)</f>
        <v>58</v>
      </c>
      <c r="E15" s="52" t="n">
        <f aca="false">SUM(E9:E14)</f>
        <v>346</v>
      </c>
      <c r="F15" s="52" t="n">
        <f aca="false">SUM(F9:F14)</f>
        <v>134</v>
      </c>
      <c r="G15" s="52" t="n">
        <f aca="false">SUM(G9:G14)</f>
        <v>64</v>
      </c>
      <c r="H15" s="52" t="n">
        <f aca="false">SUM(H9:H14)</f>
        <v>198</v>
      </c>
      <c r="I15" s="52" t="n">
        <f aca="false">SUM(I9:I14)</f>
        <v>80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59" t="s">
        <v>0</v>
      </c>
      <c r="C1" s="60"/>
      <c r="D1" s="60"/>
      <c r="E1" s="60"/>
      <c r="F1" s="60"/>
      <c r="G1" s="61"/>
      <c r="H1" s="62"/>
      <c r="I1" s="63"/>
      <c r="J1" s="63"/>
      <c r="K1" s="63"/>
      <c r="L1" s="63"/>
      <c r="M1" s="63"/>
      <c r="N1" s="63"/>
    </row>
    <row r="2" customFormat="false" ht="15" hidden="false" customHeight="false" outlineLevel="0" collapsed="false">
      <c r="B2" s="64" t="s">
        <v>26</v>
      </c>
      <c r="C2" s="65"/>
      <c r="D2" s="65"/>
      <c r="E2" s="66" t="s">
        <v>29</v>
      </c>
      <c r="F2" s="65"/>
      <c r="G2" s="65"/>
      <c r="H2" s="67"/>
      <c r="I2" s="63"/>
      <c r="J2" s="63"/>
      <c r="K2" s="63"/>
      <c r="L2" s="63"/>
      <c r="M2" s="63"/>
      <c r="N2" s="63"/>
    </row>
    <row r="3" customFormat="false" ht="12.75" hidden="false" customHeight="false" outlineLevel="0" collapsed="false">
      <c r="B3" s="64" t="s">
        <v>23</v>
      </c>
      <c r="C3" s="68" t="s">
        <v>28</v>
      </c>
      <c r="D3" s="68"/>
      <c r="E3" s="68"/>
      <c r="F3" s="69"/>
      <c r="G3" s="70"/>
      <c r="H3" s="71"/>
    </row>
    <row r="4" customFormat="false" ht="12.75" hidden="false" customHeight="false" outlineLevel="0" collapsed="false">
      <c r="B4" s="72" t="s">
        <v>25</v>
      </c>
      <c r="C4" s="73"/>
      <c r="D4" s="32" t="n">
        <v>44926</v>
      </c>
      <c r="E4" s="74"/>
      <c r="F4" s="74"/>
      <c r="G4" s="75"/>
      <c r="H4" s="76"/>
    </row>
    <row r="5" customFormat="false" ht="12.75" hidden="false" customHeight="false" outlineLevel="0" collapsed="false"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customFormat="false" ht="12.75" hidden="false" customHeight="false" outlineLevel="0" collapsed="false">
      <c r="B6" s="78" t="s">
        <v>5</v>
      </c>
      <c r="C6" s="79"/>
      <c r="D6" s="79"/>
      <c r="E6" s="79"/>
      <c r="F6" s="79"/>
      <c r="G6" s="79"/>
      <c r="H6" s="79"/>
      <c r="I6" s="79"/>
    </row>
    <row r="7" customFormat="false" ht="12.75" hidden="false" customHeight="true" outlineLevel="0" collapsed="false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customFormat="false" ht="24" hidden="false" customHeight="false" outlineLevel="0" collapsed="false">
      <c r="B8" s="80"/>
      <c r="C8" s="80" t="s">
        <v>9</v>
      </c>
      <c r="D8" s="80" t="s">
        <v>10</v>
      </c>
      <c r="E8" s="80" t="s">
        <v>11</v>
      </c>
      <c r="F8" s="80" t="s">
        <v>12</v>
      </c>
      <c r="G8" s="80" t="s">
        <v>13</v>
      </c>
      <c r="H8" s="80" t="s">
        <v>11</v>
      </c>
      <c r="I8" s="80" t="s">
        <v>14</v>
      </c>
    </row>
    <row r="9" customFormat="false" ht="12.75" hidden="false" customHeight="false" outlineLevel="0" collapsed="false">
      <c r="B9" s="81" t="s">
        <v>15</v>
      </c>
      <c r="C9" s="54"/>
      <c r="D9" s="54"/>
      <c r="E9" s="82" t="n">
        <f aca="false">C9+D9</f>
        <v>0</v>
      </c>
      <c r="F9" s="56"/>
      <c r="G9" s="57"/>
      <c r="H9" s="83" t="n">
        <f aca="false">F9+G9</f>
        <v>0</v>
      </c>
      <c r="I9" s="57"/>
    </row>
    <row r="10" customFormat="false" ht="12.75" hidden="false" customHeight="false" outlineLevel="0" collapsed="false">
      <c r="B10" s="81" t="s">
        <v>16</v>
      </c>
      <c r="C10" s="54" t="n">
        <v>90</v>
      </c>
      <c r="D10" s="54" t="n">
        <v>4</v>
      </c>
      <c r="E10" s="82" t="n">
        <f aca="false">C10+D10</f>
        <v>94</v>
      </c>
      <c r="F10" s="57" t="n">
        <v>50</v>
      </c>
      <c r="G10" s="57" t="n">
        <v>32</v>
      </c>
      <c r="H10" s="83" t="n">
        <f aca="false">F10+G10</f>
        <v>82</v>
      </c>
      <c r="I10" s="57" t="n">
        <v>40</v>
      </c>
    </row>
    <row r="11" customFormat="false" ht="24" hidden="false" customHeight="true" outlineLevel="0" collapsed="false">
      <c r="B11" s="81" t="s">
        <v>17</v>
      </c>
      <c r="C11" s="54"/>
      <c r="D11" s="54"/>
      <c r="E11" s="82" t="n">
        <f aca="false">C11+D11</f>
        <v>0</v>
      </c>
      <c r="F11" s="57" t="n">
        <v>12</v>
      </c>
      <c r="G11" s="57" t="n">
        <v>16</v>
      </c>
      <c r="H11" s="83" t="n">
        <f aca="false">F11+G11</f>
        <v>28</v>
      </c>
      <c r="I11" s="57" t="n">
        <v>17</v>
      </c>
    </row>
    <row r="12" customFormat="false" ht="12.75" hidden="false" customHeight="false" outlineLevel="0" collapsed="false">
      <c r="B12" s="81" t="s">
        <v>18</v>
      </c>
      <c r="C12" s="54" t="n">
        <v>205</v>
      </c>
      <c r="D12" s="54" t="n">
        <v>26</v>
      </c>
      <c r="E12" s="82" t="n">
        <f aca="false">C12+D12</f>
        <v>231</v>
      </c>
      <c r="F12" s="57" t="n">
        <v>60</v>
      </c>
      <c r="G12" s="57" t="n">
        <v>38</v>
      </c>
      <c r="H12" s="83" t="n">
        <f aca="false">F12+G12</f>
        <v>98</v>
      </c>
      <c r="I12" s="57" t="n">
        <v>43</v>
      </c>
    </row>
    <row r="13" customFormat="false" ht="12.75" hidden="false" customHeight="false" outlineLevel="0" collapsed="false">
      <c r="B13" s="81" t="s">
        <v>19</v>
      </c>
      <c r="C13" s="54" t="n">
        <v>301</v>
      </c>
      <c r="D13" s="54" t="n">
        <v>71</v>
      </c>
      <c r="E13" s="82" t="n">
        <f aca="false">C13+D13</f>
        <v>372</v>
      </c>
      <c r="F13" s="57" t="n">
        <v>37</v>
      </c>
      <c r="G13" s="57" t="n">
        <v>4</v>
      </c>
      <c r="H13" s="83" t="n">
        <f aca="false">F13+G13</f>
        <v>41</v>
      </c>
      <c r="I13" s="57" t="n">
        <v>4</v>
      </c>
    </row>
    <row r="14" customFormat="false" ht="12.75" hidden="false" customHeight="false" outlineLevel="0" collapsed="false">
      <c r="B14" s="84" t="s">
        <v>20</v>
      </c>
      <c r="C14" s="54"/>
      <c r="D14" s="54"/>
      <c r="E14" s="82" t="n">
        <f aca="false">C14+D14</f>
        <v>0</v>
      </c>
      <c r="F14" s="57" t="n">
        <v>94</v>
      </c>
      <c r="G14" s="57" t="n">
        <v>160</v>
      </c>
      <c r="H14" s="83" t="n">
        <f aca="false">F14+G14</f>
        <v>254</v>
      </c>
      <c r="I14" s="57" t="n">
        <v>168</v>
      </c>
    </row>
    <row r="15" customFormat="false" ht="12.75" hidden="false" customHeight="false" outlineLevel="0" collapsed="false">
      <c r="B15" s="85" t="s">
        <v>21</v>
      </c>
      <c r="C15" s="86" t="n">
        <f aca="false">SUM(C9:C14)</f>
        <v>596</v>
      </c>
      <c r="D15" s="86" t="n">
        <f aca="false">SUM(D9:D14)</f>
        <v>101</v>
      </c>
      <c r="E15" s="86" t="n">
        <f aca="false">SUM(E9:E14)</f>
        <v>697</v>
      </c>
      <c r="F15" s="86" t="n">
        <f aca="false">SUM(F9:F14)</f>
        <v>253</v>
      </c>
      <c r="G15" s="86" t="n">
        <f aca="false">SUM(G9:G14)</f>
        <v>250</v>
      </c>
      <c r="H15" s="86" t="n">
        <f aca="false">SUM(H9:H14)</f>
        <v>503</v>
      </c>
      <c r="I15" s="86" t="n">
        <f aca="false">SUM(I9:I14)</f>
        <v>272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30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31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87"/>
      <c r="D9" s="87"/>
      <c r="E9" s="55" t="n">
        <v>0</v>
      </c>
      <c r="F9" s="56"/>
      <c r="G9" s="57"/>
      <c r="H9" s="58" t="n">
        <v>0</v>
      </c>
      <c r="I9" s="57"/>
    </row>
    <row r="10" customFormat="false" ht="12.75" hidden="false" customHeight="false" outlineLevel="0" collapsed="false">
      <c r="B10" s="40" t="s">
        <v>16</v>
      </c>
      <c r="C10" s="87" t="n">
        <v>49</v>
      </c>
      <c r="D10" s="87"/>
      <c r="E10" s="55" t="n">
        <v>49</v>
      </c>
      <c r="F10" s="57" t="n">
        <v>41</v>
      </c>
      <c r="G10" s="57" t="n">
        <v>8</v>
      </c>
      <c r="H10" s="58" t="n">
        <v>49</v>
      </c>
      <c r="I10" s="57" t="n">
        <v>10</v>
      </c>
    </row>
    <row r="11" customFormat="false" ht="24" hidden="false" customHeight="false" outlineLevel="0" collapsed="false">
      <c r="B11" s="40" t="s">
        <v>17</v>
      </c>
      <c r="C11" s="87"/>
      <c r="D11" s="87"/>
      <c r="E11" s="55" t="n">
        <v>0</v>
      </c>
      <c r="F11" s="57" t="n">
        <v>4</v>
      </c>
      <c r="G11" s="57" t="n">
        <v>10</v>
      </c>
      <c r="H11" s="58" t="n">
        <v>14</v>
      </c>
      <c r="I11" s="57" t="n">
        <v>10</v>
      </c>
    </row>
    <row r="12" customFormat="false" ht="12.75" hidden="false" customHeight="false" outlineLevel="0" collapsed="false">
      <c r="B12" s="40" t="s">
        <v>18</v>
      </c>
      <c r="C12" s="87" t="n">
        <v>155</v>
      </c>
      <c r="D12" s="87" t="n">
        <v>3</v>
      </c>
      <c r="E12" s="55" t="n">
        <v>158</v>
      </c>
      <c r="F12" s="57" t="n">
        <v>96</v>
      </c>
      <c r="G12" s="57" t="n">
        <v>29</v>
      </c>
      <c r="H12" s="58" t="n">
        <v>125</v>
      </c>
      <c r="I12" s="57" t="n">
        <v>35</v>
      </c>
    </row>
    <row r="13" customFormat="false" ht="12.75" hidden="false" customHeight="false" outlineLevel="0" collapsed="false">
      <c r="B13" s="40" t="s">
        <v>19</v>
      </c>
      <c r="C13" s="87" t="n">
        <v>88</v>
      </c>
      <c r="D13" s="87" t="n">
        <v>49</v>
      </c>
      <c r="E13" s="55" t="n">
        <v>137</v>
      </c>
      <c r="F13" s="57" t="n">
        <v>3</v>
      </c>
      <c r="G13" s="57" t="n">
        <v>3</v>
      </c>
      <c r="H13" s="58" t="n">
        <v>6</v>
      </c>
      <c r="I13" s="57" t="n">
        <v>6</v>
      </c>
    </row>
    <row r="14" customFormat="false" ht="12.75" hidden="false" customHeight="false" outlineLevel="0" collapsed="false">
      <c r="B14" s="48" t="s">
        <v>20</v>
      </c>
      <c r="C14" s="87"/>
      <c r="D14" s="87"/>
      <c r="E14" s="55" t="n">
        <v>0</v>
      </c>
      <c r="F14" s="57" t="n">
        <v>59</v>
      </c>
      <c r="G14" s="57" t="n">
        <v>94</v>
      </c>
      <c r="H14" s="58" t="n">
        <v>153</v>
      </c>
      <c r="I14" s="57" t="n">
        <v>103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292</v>
      </c>
      <c r="D15" s="52" t="n">
        <f aca="false">SUM(D9:D14)</f>
        <v>52</v>
      </c>
      <c r="E15" s="52" t="n">
        <f aca="false">SUM(E9:E14)</f>
        <v>344</v>
      </c>
      <c r="F15" s="52" t="n">
        <f aca="false">SUM(F9:F14)</f>
        <v>203</v>
      </c>
      <c r="G15" s="52" t="n">
        <f aca="false">SUM(G9:G14)</f>
        <v>144</v>
      </c>
      <c r="H15" s="52" t="n">
        <f aca="false">SUM(H9:H14)</f>
        <v>347</v>
      </c>
      <c r="I15" s="52" t="n">
        <f aca="false">SUM(I9:I14)</f>
        <v>164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32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28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54" t="n">
        <v>0</v>
      </c>
      <c r="D9" s="54" t="n">
        <v>0</v>
      </c>
      <c r="E9" s="55" t="n">
        <f aca="false">C9+D9</f>
        <v>0</v>
      </c>
      <c r="F9" s="56" t="n">
        <v>0</v>
      </c>
      <c r="G9" s="57" t="n">
        <v>0</v>
      </c>
      <c r="H9" s="58" t="n">
        <f aca="false">F9+G9</f>
        <v>0</v>
      </c>
      <c r="I9" s="57" t="n">
        <v>0</v>
      </c>
    </row>
    <row r="10" customFormat="false" ht="12.75" hidden="false" customHeight="false" outlineLevel="0" collapsed="false">
      <c r="B10" s="40" t="s">
        <v>16</v>
      </c>
      <c r="C10" s="54" t="n">
        <v>48</v>
      </c>
      <c r="D10" s="54" t="n">
        <v>0</v>
      </c>
      <c r="E10" s="55" t="n">
        <f aca="false">C10+D10</f>
        <v>48</v>
      </c>
      <c r="F10" s="57" t="n">
        <v>47</v>
      </c>
      <c r="G10" s="57" t="n">
        <v>20</v>
      </c>
      <c r="H10" s="58" t="n">
        <f aca="false">F10+G10</f>
        <v>67</v>
      </c>
      <c r="I10" s="57" t="n">
        <v>20</v>
      </c>
    </row>
    <row r="11" customFormat="false" ht="24" hidden="false" customHeight="true" outlineLevel="0" collapsed="false">
      <c r="B11" s="40" t="s">
        <v>17</v>
      </c>
      <c r="C11" s="54" t="n">
        <v>0</v>
      </c>
      <c r="D11" s="54" t="n">
        <v>0</v>
      </c>
      <c r="E11" s="55" t="n">
        <f aca="false">C11+D11</f>
        <v>0</v>
      </c>
      <c r="F11" s="57" t="n">
        <v>2</v>
      </c>
      <c r="G11" s="57" t="n">
        <v>8</v>
      </c>
      <c r="H11" s="58" t="n">
        <f aca="false">F11+G11</f>
        <v>10</v>
      </c>
      <c r="I11" s="57" t="n">
        <v>9</v>
      </c>
    </row>
    <row r="12" customFormat="false" ht="12.75" hidden="false" customHeight="false" outlineLevel="0" collapsed="false">
      <c r="B12" s="40" t="s">
        <v>18</v>
      </c>
      <c r="C12" s="54" t="n">
        <v>130</v>
      </c>
      <c r="D12" s="54" t="n">
        <v>2</v>
      </c>
      <c r="E12" s="55" t="n">
        <f aca="false">C12+D12</f>
        <v>132</v>
      </c>
      <c r="F12" s="57" t="n">
        <v>78</v>
      </c>
      <c r="G12" s="57" t="n">
        <v>28</v>
      </c>
      <c r="H12" s="58" t="n">
        <f aca="false">F12+G12</f>
        <v>106</v>
      </c>
      <c r="I12" s="57" t="n">
        <v>31</v>
      </c>
    </row>
    <row r="13" customFormat="false" ht="12.75" hidden="false" customHeight="false" outlineLevel="0" collapsed="false">
      <c r="B13" s="40" t="s">
        <v>19</v>
      </c>
      <c r="C13" s="54" t="n">
        <v>107</v>
      </c>
      <c r="D13" s="54" t="n">
        <v>8</v>
      </c>
      <c r="E13" s="55" t="n">
        <f aca="false">C13+D13</f>
        <v>115</v>
      </c>
      <c r="F13" s="57" t="n">
        <v>3</v>
      </c>
      <c r="G13" s="57" t="n">
        <v>3</v>
      </c>
      <c r="H13" s="58" t="n">
        <f aca="false">F13+G13</f>
        <v>6</v>
      </c>
      <c r="I13" s="57" t="n">
        <v>3</v>
      </c>
    </row>
    <row r="14" customFormat="false" ht="12.75" hidden="false" customHeight="false" outlineLevel="0" collapsed="false">
      <c r="B14" s="48" t="s">
        <v>20</v>
      </c>
      <c r="C14" s="54" t="n">
        <v>0</v>
      </c>
      <c r="D14" s="54" t="n">
        <v>0</v>
      </c>
      <c r="E14" s="55" t="n">
        <f aca="false">C14+D14</f>
        <v>0</v>
      </c>
      <c r="F14" s="57" t="n">
        <v>59</v>
      </c>
      <c r="G14" s="57" t="n">
        <v>85</v>
      </c>
      <c r="H14" s="58" t="n">
        <f aca="false">F14+G14</f>
        <v>144</v>
      </c>
      <c r="I14" s="57" t="n">
        <v>87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285</v>
      </c>
      <c r="D15" s="52" t="n">
        <f aca="false">SUM(D9:D14)</f>
        <v>10</v>
      </c>
      <c r="E15" s="52" t="n">
        <f aca="false">SUM(E9:E14)</f>
        <v>295</v>
      </c>
      <c r="F15" s="52" t="n">
        <f aca="false">SUM(F9:F14)</f>
        <v>189</v>
      </c>
      <c r="G15" s="52" t="n">
        <f aca="false">SUM(G9:G14)</f>
        <v>144</v>
      </c>
      <c r="H15" s="52" t="n">
        <f aca="false">SUM(H9:H14)</f>
        <v>333</v>
      </c>
      <c r="I15" s="52" t="n">
        <f aca="false">SUM(I9:I14)</f>
        <v>150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B5" activeCellId="0" sqref="B5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33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26" t="s">
        <v>28</v>
      </c>
      <c r="D3" s="26"/>
      <c r="E3" s="26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87"/>
      <c r="D9" s="87"/>
      <c r="E9" s="55" t="n">
        <f aca="false">C9+D9</f>
        <v>0</v>
      </c>
      <c r="F9" s="56"/>
      <c r="G9" s="57"/>
      <c r="H9" s="58" t="n">
        <f aca="false">F9+G9</f>
        <v>0</v>
      </c>
      <c r="I9" s="57"/>
    </row>
    <row r="10" customFormat="false" ht="12.75" hidden="false" customHeight="false" outlineLevel="0" collapsed="false">
      <c r="B10" s="40" t="s">
        <v>16</v>
      </c>
      <c r="C10" s="87" t="n">
        <v>29</v>
      </c>
      <c r="D10" s="87" t="n">
        <v>0</v>
      </c>
      <c r="E10" s="55" t="n">
        <f aca="false">C10+D10</f>
        <v>29</v>
      </c>
      <c r="F10" s="57" t="n">
        <v>16</v>
      </c>
      <c r="G10" s="57" t="n">
        <v>15</v>
      </c>
      <c r="H10" s="58" t="n">
        <f aca="false">F10+G10</f>
        <v>31</v>
      </c>
      <c r="I10" s="57" t="n">
        <v>22</v>
      </c>
    </row>
    <row r="11" customFormat="false" ht="24" hidden="false" customHeight="false" outlineLevel="0" collapsed="false">
      <c r="B11" s="40" t="s">
        <v>17</v>
      </c>
      <c r="C11" s="87"/>
      <c r="D11" s="87"/>
      <c r="E11" s="55" t="n">
        <f aca="false">C11+D11</f>
        <v>0</v>
      </c>
      <c r="F11" s="57" t="n">
        <v>5</v>
      </c>
      <c r="G11" s="57" t="n">
        <v>6</v>
      </c>
      <c r="H11" s="58" t="n">
        <f aca="false">F11+G11</f>
        <v>11</v>
      </c>
      <c r="I11" s="57" t="n">
        <v>8</v>
      </c>
    </row>
    <row r="12" customFormat="false" ht="12.75" hidden="false" customHeight="false" outlineLevel="0" collapsed="false">
      <c r="B12" s="40" t="s">
        <v>18</v>
      </c>
      <c r="C12" s="87" t="n">
        <v>86</v>
      </c>
      <c r="D12" s="87" t="n">
        <v>2</v>
      </c>
      <c r="E12" s="55" t="n">
        <f aca="false">C12+D12</f>
        <v>88</v>
      </c>
      <c r="F12" s="57" t="n">
        <v>45</v>
      </c>
      <c r="G12" s="57" t="n">
        <v>16</v>
      </c>
      <c r="H12" s="58" t="n">
        <f aca="false">F12+G12</f>
        <v>61</v>
      </c>
      <c r="I12" s="57" t="n">
        <v>17</v>
      </c>
    </row>
    <row r="13" customFormat="false" ht="12.75" hidden="false" customHeight="false" outlineLevel="0" collapsed="false">
      <c r="B13" s="40" t="s">
        <v>19</v>
      </c>
      <c r="C13" s="87" t="n">
        <v>88</v>
      </c>
      <c r="D13" s="87" t="n">
        <v>9</v>
      </c>
      <c r="E13" s="55" t="n">
        <f aca="false">C13+D13</f>
        <v>97</v>
      </c>
      <c r="F13" s="57" t="n">
        <v>8</v>
      </c>
      <c r="G13" s="57" t="n">
        <v>2</v>
      </c>
      <c r="H13" s="58" t="n">
        <f aca="false">F13+G13</f>
        <v>10</v>
      </c>
      <c r="I13" s="57" t="n">
        <v>3</v>
      </c>
    </row>
    <row r="14" customFormat="false" ht="12.75" hidden="false" customHeight="false" outlineLevel="0" collapsed="false">
      <c r="B14" s="48" t="s">
        <v>20</v>
      </c>
      <c r="C14" s="87"/>
      <c r="D14" s="87"/>
      <c r="E14" s="55" t="n">
        <f aca="false">C14+D14</f>
        <v>0</v>
      </c>
      <c r="F14" s="57" t="n">
        <v>28</v>
      </c>
      <c r="G14" s="57" t="n">
        <v>54</v>
      </c>
      <c r="H14" s="58" t="n">
        <f aca="false">F14+G14</f>
        <v>82</v>
      </c>
      <c r="I14" s="57" t="n">
        <v>61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203</v>
      </c>
      <c r="D15" s="52" t="n">
        <f aca="false">SUM(D9:D14)</f>
        <v>11</v>
      </c>
      <c r="E15" s="52" t="n">
        <f aca="false">SUM(E9:E14)</f>
        <v>214</v>
      </c>
      <c r="F15" s="52" t="n">
        <f aca="false">SUM(F9:F14)</f>
        <v>102</v>
      </c>
      <c r="G15" s="52" t="n">
        <f aca="false">SUM(G9:G14)</f>
        <v>93</v>
      </c>
      <c r="H15" s="52" t="n">
        <f aca="false">SUM(H9:H14)</f>
        <v>195</v>
      </c>
      <c r="I15" s="52" t="n">
        <f aca="false">SUM(I9:I14)</f>
        <v>111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18" t="s">
        <v>0</v>
      </c>
      <c r="C1" s="19"/>
      <c r="D1" s="19"/>
      <c r="E1" s="19"/>
      <c r="F1" s="19"/>
      <c r="G1" s="20"/>
      <c r="H1" s="21"/>
      <c r="I1" s="22"/>
      <c r="J1" s="22"/>
      <c r="K1" s="22"/>
      <c r="L1" s="22"/>
      <c r="M1" s="22"/>
      <c r="N1" s="22"/>
    </row>
    <row r="2" customFormat="false" ht="15" hidden="false" customHeight="false" outlineLevel="0" collapsed="false">
      <c r="B2" s="23" t="s">
        <v>26</v>
      </c>
      <c r="C2" s="24"/>
      <c r="D2" s="24"/>
      <c r="E2" s="53" t="s">
        <v>34</v>
      </c>
      <c r="F2" s="24"/>
      <c r="G2" s="24"/>
      <c r="H2" s="25"/>
      <c r="I2" s="22"/>
      <c r="J2" s="22"/>
      <c r="K2" s="22"/>
      <c r="L2" s="22"/>
      <c r="M2" s="22"/>
      <c r="N2" s="22"/>
    </row>
    <row r="3" customFormat="false" ht="12.75" hidden="false" customHeight="false" outlineLevel="0" collapsed="false">
      <c r="B3" s="23" t="s">
        <v>23</v>
      </c>
      <c r="C3" s="68" t="s">
        <v>28</v>
      </c>
      <c r="D3" s="68"/>
      <c r="E3" s="68"/>
      <c r="F3" s="27"/>
      <c r="G3" s="28"/>
      <c r="H3" s="29"/>
    </row>
    <row r="4" customFormat="false" ht="12.75" hidden="false" customHeight="false" outlineLevel="0" collapsed="false">
      <c r="B4" s="30" t="s">
        <v>25</v>
      </c>
      <c r="C4" s="31"/>
      <c r="D4" s="32" t="n">
        <v>44926</v>
      </c>
      <c r="E4" s="33"/>
      <c r="F4" s="33"/>
      <c r="G4" s="34"/>
      <c r="H4" s="35"/>
    </row>
    <row r="5" customFormat="false" ht="12.75" hidden="false" customHeight="false" outlineLevel="0" collapsed="false">
      <c r="B5" s="36" t="s">
        <v>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customFormat="false" ht="12.75" hidden="false" customHeight="false" outlineLevel="0" collapsed="false">
      <c r="B6" s="37" t="s">
        <v>5</v>
      </c>
      <c r="C6" s="38"/>
      <c r="D6" s="38"/>
      <c r="E6" s="38"/>
      <c r="F6" s="38"/>
      <c r="G6" s="38"/>
      <c r="H6" s="38"/>
      <c r="I6" s="38"/>
    </row>
    <row r="7" customFormat="false" ht="12.75" hidden="false" customHeight="true" outlineLevel="0" collapsed="false">
      <c r="B7" s="39" t="s">
        <v>6</v>
      </c>
      <c r="C7" s="39" t="s">
        <v>7</v>
      </c>
      <c r="D7" s="39"/>
      <c r="E7" s="39"/>
      <c r="F7" s="39" t="s">
        <v>8</v>
      </c>
      <c r="G7" s="39"/>
      <c r="H7" s="39"/>
      <c r="I7" s="39"/>
    </row>
    <row r="8" customFormat="false" ht="24" hidden="false" customHeight="false" outlineLevel="0" collapsed="false">
      <c r="B8" s="39"/>
      <c r="C8" s="39" t="s">
        <v>9</v>
      </c>
      <c r="D8" s="39" t="s">
        <v>10</v>
      </c>
      <c r="E8" s="39" t="s">
        <v>11</v>
      </c>
      <c r="F8" s="39" t="s">
        <v>12</v>
      </c>
      <c r="G8" s="39" t="s">
        <v>13</v>
      </c>
      <c r="H8" s="39" t="s">
        <v>11</v>
      </c>
      <c r="I8" s="39" t="s">
        <v>14</v>
      </c>
    </row>
    <row r="9" customFormat="false" ht="12.75" hidden="false" customHeight="false" outlineLevel="0" collapsed="false">
      <c r="B9" s="40" t="s">
        <v>15</v>
      </c>
      <c r="C9" s="54"/>
      <c r="D9" s="54"/>
      <c r="E9" s="55" t="n">
        <f aca="false">C9+D9</f>
        <v>0</v>
      </c>
      <c r="F9" s="88"/>
      <c r="G9" s="88"/>
      <c r="H9" s="58" t="n">
        <f aca="false">F9+G9</f>
        <v>0</v>
      </c>
      <c r="I9" s="88"/>
    </row>
    <row r="10" customFormat="false" ht="12.75" hidden="false" customHeight="false" outlineLevel="0" collapsed="false">
      <c r="B10" s="40" t="s">
        <v>16</v>
      </c>
      <c r="C10" s="54" t="n">
        <v>18</v>
      </c>
      <c r="D10" s="54" t="n">
        <v>1</v>
      </c>
      <c r="E10" s="55" t="n">
        <f aca="false">C10+D10</f>
        <v>19</v>
      </c>
      <c r="F10" s="88" t="n">
        <v>14</v>
      </c>
      <c r="G10" s="88" t="n">
        <v>10</v>
      </c>
      <c r="H10" s="58" t="n">
        <f aca="false">F10+G10</f>
        <v>24</v>
      </c>
      <c r="I10" s="89" t="n">
        <v>13</v>
      </c>
    </row>
    <row r="11" customFormat="false" ht="24" hidden="false" customHeight="true" outlineLevel="0" collapsed="false">
      <c r="B11" s="40" t="s">
        <v>17</v>
      </c>
      <c r="C11" s="54"/>
      <c r="D11" s="54"/>
      <c r="E11" s="55" t="n">
        <f aca="false">C11+D11</f>
        <v>0</v>
      </c>
      <c r="F11" s="88" t="n">
        <v>4</v>
      </c>
      <c r="G11" s="88" t="n">
        <v>8</v>
      </c>
      <c r="H11" s="58" t="n">
        <f aca="false">F11+G11</f>
        <v>12</v>
      </c>
      <c r="I11" s="89" t="n">
        <v>8</v>
      </c>
    </row>
    <row r="12" customFormat="false" ht="12.75" hidden="false" customHeight="false" outlineLevel="0" collapsed="false">
      <c r="B12" s="40" t="s">
        <v>18</v>
      </c>
      <c r="C12" s="54" t="n">
        <v>70</v>
      </c>
      <c r="D12" s="54"/>
      <c r="E12" s="55" t="n">
        <f aca="false">C12+D12</f>
        <v>70</v>
      </c>
      <c r="F12" s="88" t="n">
        <v>42</v>
      </c>
      <c r="G12" s="88" t="n">
        <v>15</v>
      </c>
      <c r="H12" s="58" t="n">
        <f aca="false">F12+G12</f>
        <v>57</v>
      </c>
      <c r="I12" s="89" t="n">
        <v>17</v>
      </c>
    </row>
    <row r="13" customFormat="false" ht="12.75" hidden="false" customHeight="false" outlineLevel="0" collapsed="false">
      <c r="B13" s="40" t="s">
        <v>19</v>
      </c>
      <c r="C13" s="54" t="n">
        <v>57</v>
      </c>
      <c r="D13" s="54" t="n">
        <v>13</v>
      </c>
      <c r="E13" s="55" t="n">
        <f aca="false">C13+D13</f>
        <v>70</v>
      </c>
      <c r="F13" s="88" t="n">
        <v>3</v>
      </c>
      <c r="G13" s="88"/>
      <c r="H13" s="58" t="n">
        <f aca="false">F13+G13</f>
        <v>3</v>
      </c>
      <c r="I13" s="89"/>
    </row>
    <row r="14" customFormat="false" ht="12.75" hidden="false" customHeight="false" outlineLevel="0" collapsed="false">
      <c r="B14" s="48" t="s">
        <v>20</v>
      </c>
      <c r="C14" s="54"/>
      <c r="D14" s="54"/>
      <c r="E14" s="55" t="n">
        <f aca="false">C14+D14</f>
        <v>0</v>
      </c>
      <c r="F14" s="88" t="n">
        <v>34</v>
      </c>
      <c r="G14" s="88" t="n">
        <v>46</v>
      </c>
      <c r="H14" s="58" t="n">
        <f aca="false">F14+G14</f>
        <v>80</v>
      </c>
      <c r="I14" s="89" t="n">
        <v>52</v>
      </c>
    </row>
    <row r="15" customFormat="false" ht="12.75" hidden="false" customHeight="false" outlineLevel="0" collapsed="false">
      <c r="B15" s="51" t="s">
        <v>21</v>
      </c>
      <c r="C15" s="52" t="n">
        <f aca="false">SUM(C9:C14)</f>
        <v>145</v>
      </c>
      <c r="D15" s="52" t="n">
        <f aca="false">SUM(D9:D14)</f>
        <v>14</v>
      </c>
      <c r="E15" s="52" t="n">
        <f aca="false">SUM(E9:E14)</f>
        <v>159</v>
      </c>
      <c r="F15" s="52" t="n">
        <f aca="false">SUM(F9:F14)</f>
        <v>97</v>
      </c>
      <c r="G15" s="52" t="n">
        <f aca="false">SUM(G9:G14)</f>
        <v>79</v>
      </c>
      <c r="H15" s="52" t="n">
        <f aca="false">SUM(H9:H14)</f>
        <v>176</v>
      </c>
      <c r="I15" s="52" t="n">
        <f aca="false">SUM(I9:I14)</f>
        <v>90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10:G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19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7" width="5.14"/>
    <col collapsed="false" customWidth="true" hidden="false" outlineLevel="0" max="2" min="2" style="17" width="30.14"/>
    <col collapsed="false" customWidth="true" hidden="false" outlineLevel="0" max="3" min="3" style="17" width="18.58"/>
    <col collapsed="false" customWidth="true" hidden="false" outlineLevel="0" max="4" min="4" style="17" width="9.85"/>
    <col collapsed="false" customWidth="true" hidden="false" outlineLevel="0" max="5" min="5" style="17" width="14.28"/>
    <col collapsed="false" customWidth="true" hidden="false" outlineLevel="0" max="6" min="6" style="17" width="13.57"/>
    <col collapsed="false" customWidth="true" hidden="false" outlineLevel="0" max="7" min="7" style="17" width="15.29"/>
    <col collapsed="false" customWidth="false" hidden="false" outlineLevel="0" max="8" min="8" style="17" width="9.14"/>
    <col collapsed="false" customWidth="true" hidden="false" outlineLevel="0" max="9" min="9" style="17" width="14.7"/>
    <col collapsed="false" customWidth="false" hidden="false" outlineLevel="0" max="1024" min="10" style="17" width="9.14"/>
  </cols>
  <sheetData>
    <row r="1" customFormat="false" ht="15" hidden="false" customHeight="false" outlineLevel="0" collapsed="false">
      <c r="B1" s="59" t="s">
        <v>0</v>
      </c>
      <c r="C1" s="60"/>
      <c r="D1" s="60"/>
      <c r="E1" s="60"/>
      <c r="F1" s="60"/>
      <c r="G1" s="61"/>
      <c r="H1" s="62"/>
      <c r="I1" s="63"/>
      <c r="J1" s="63"/>
      <c r="K1" s="63"/>
      <c r="L1" s="63"/>
      <c r="M1" s="63"/>
      <c r="N1" s="63"/>
    </row>
    <row r="2" customFormat="false" ht="15" hidden="false" customHeight="false" outlineLevel="0" collapsed="false">
      <c r="B2" s="64" t="s">
        <v>26</v>
      </c>
      <c r="C2" s="65"/>
      <c r="D2" s="65"/>
      <c r="E2" s="66" t="s">
        <v>35</v>
      </c>
      <c r="F2" s="65"/>
      <c r="G2" s="65"/>
      <c r="H2" s="67"/>
      <c r="I2" s="63"/>
      <c r="J2" s="63"/>
      <c r="K2" s="63"/>
      <c r="L2" s="63"/>
      <c r="M2" s="63"/>
      <c r="N2" s="63"/>
    </row>
    <row r="3" customFormat="false" ht="12.75" hidden="false" customHeight="false" outlineLevel="0" collapsed="false">
      <c r="B3" s="64" t="s">
        <v>23</v>
      </c>
      <c r="C3" s="68" t="s">
        <v>28</v>
      </c>
      <c r="D3" s="68"/>
      <c r="E3" s="68"/>
      <c r="F3" s="69"/>
      <c r="G3" s="70"/>
      <c r="H3" s="71"/>
    </row>
    <row r="4" customFormat="false" ht="12.75" hidden="false" customHeight="false" outlineLevel="0" collapsed="false">
      <c r="B4" s="72" t="s">
        <v>25</v>
      </c>
      <c r="C4" s="73"/>
      <c r="D4" s="32" t="n">
        <v>44926</v>
      </c>
      <c r="E4" s="74"/>
      <c r="F4" s="74"/>
      <c r="G4" s="75"/>
      <c r="H4" s="76"/>
    </row>
    <row r="5" customFormat="false" ht="12.75" hidden="false" customHeight="false" outlineLevel="0" collapsed="false">
      <c r="B5" s="77" t="s">
        <v>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customFormat="false" ht="12.75" hidden="false" customHeight="false" outlineLevel="0" collapsed="false">
      <c r="B6" s="78" t="s">
        <v>5</v>
      </c>
      <c r="C6" s="79"/>
      <c r="D6" s="79"/>
      <c r="E6" s="79"/>
      <c r="F6" s="79"/>
      <c r="G6" s="79"/>
      <c r="H6" s="79"/>
      <c r="I6" s="79"/>
    </row>
    <row r="7" customFormat="false" ht="12.75" hidden="false" customHeight="true" outlineLevel="0" collapsed="false">
      <c r="B7" s="80" t="s">
        <v>6</v>
      </c>
      <c r="C7" s="80" t="s">
        <v>7</v>
      </c>
      <c r="D7" s="80"/>
      <c r="E7" s="80"/>
      <c r="F7" s="80" t="s">
        <v>8</v>
      </c>
      <c r="G7" s="80"/>
      <c r="H7" s="80"/>
      <c r="I7" s="80"/>
    </row>
    <row r="8" customFormat="false" ht="24" hidden="false" customHeight="false" outlineLevel="0" collapsed="false">
      <c r="B8" s="80"/>
      <c r="C8" s="80" t="s">
        <v>9</v>
      </c>
      <c r="D8" s="80" t="s">
        <v>10</v>
      </c>
      <c r="E8" s="80" t="s">
        <v>11</v>
      </c>
      <c r="F8" s="80" t="s">
        <v>12</v>
      </c>
      <c r="G8" s="80" t="s">
        <v>13</v>
      </c>
      <c r="H8" s="80" t="s">
        <v>11</v>
      </c>
      <c r="I8" s="80" t="s">
        <v>14</v>
      </c>
    </row>
    <row r="9" customFormat="false" ht="12.75" hidden="false" customHeight="false" outlineLevel="0" collapsed="false">
      <c r="B9" s="81" t="s">
        <v>15</v>
      </c>
      <c r="C9" s="54" t="n">
        <v>0</v>
      </c>
      <c r="D9" s="54" t="n">
        <v>0</v>
      </c>
      <c r="E9" s="82" t="n">
        <f aca="false">C9+D9</f>
        <v>0</v>
      </c>
      <c r="F9" s="56" t="n">
        <v>0</v>
      </c>
      <c r="G9" s="57" t="n">
        <v>0</v>
      </c>
      <c r="H9" s="83" t="n">
        <f aca="false">F9+G9</f>
        <v>0</v>
      </c>
      <c r="I9" s="57" t="n">
        <v>0</v>
      </c>
    </row>
    <row r="10" customFormat="false" ht="12.75" hidden="false" customHeight="false" outlineLevel="0" collapsed="false">
      <c r="B10" s="81" t="s">
        <v>16</v>
      </c>
      <c r="C10" s="54" t="n">
        <v>13</v>
      </c>
      <c r="D10" s="54" t="n">
        <v>1</v>
      </c>
      <c r="E10" s="82" t="n">
        <f aca="false">C10+D10</f>
        <v>14</v>
      </c>
      <c r="F10" s="57" t="n">
        <v>6</v>
      </c>
      <c r="G10" s="57" t="n">
        <v>8</v>
      </c>
      <c r="H10" s="83" t="n">
        <f aca="false">F10+G10</f>
        <v>14</v>
      </c>
      <c r="I10" s="57" t="n">
        <v>8</v>
      </c>
    </row>
    <row r="11" customFormat="false" ht="24" hidden="false" customHeight="true" outlineLevel="0" collapsed="false">
      <c r="B11" s="81" t="s">
        <v>17</v>
      </c>
      <c r="C11" s="54" t="n">
        <v>0</v>
      </c>
      <c r="D11" s="54" t="n">
        <v>0</v>
      </c>
      <c r="E11" s="82" t="n">
        <f aca="false">C11+D11</f>
        <v>0</v>
      </c>
      <c r="F11" s="57" t="n">
        <v>3</v>
      </c>
      <c r="G11" s="57" t="n">
        <v>0</v>
      </c>
      <c r="H11" s="83" t="n">
        <f aca="false">F11+G11</f>
        <v>3</v>
      </c>
      <c r="I11" s="57" t="n">
        <v>0</v>
      </c>
    </row>
    <row r="12" customFormat="false" ht="12.75" hidden="false" customHeight="false" outlineLevel="0" collapsed="false">
      <c r="B12" s="81" t="s">
        <v>18</v>
      </c>
      <c r="C12" s="54" t="n">
        <v>37</v>
      </c>
      <c r="D12" s="54" t="n">
        <v>0</v>
      </c>
      <c r="E12" s="82" t="n">
        <f aca="false">C12+D12</f>
        <v>37</v>
      </c>
      <c r="F12" s="57" t="n">
        <v>10</v>
      </c>
      <c r="G12" s="57" t="n">
        <v>6</v>
      </c>
      <c r="H12" s="83" t="n">
        <f aca="false">F12+G12</f>
        <v>16</v>
      </c>
      <c r="I12" s="57" t="n">
        <v>7</v>
      </c>
    </row>
    <row r="13" customFormat="false" ht="12.75" hidden="false" customHeight="false" outlineLevel="0" collapsed="false">
      <c r="B13" s="81" t="s">
        <v>19</v>
      </c>
      <c r="C13" s="54" t="n">
        <v>32</v>
      </c>
      <c r="D13" s="54" t="n">
        <v>0</v>
      </c>
      <c r="E13" s="82" t="n">
        <f aca="false">C13+D13</f>
        <v>32</v>
      </c>
      <c r="F13" s="57" t="n">
        <v>2</v>
      </c>
      <c r="G13" s="57" t="n">
        <v>0</v>
      </c>
      <c r="H13" s="83" t="n">
        <f aca="false">F13+G13</f>
        <v>2</v>
      </c>
      <c r="I13" s="57" t="n">
        <v>0</v>
      </c>
    </row>
    <row r="14" customFormat="false" ht="12.75" hidden="false" customHeight="false" outlineLevel="0" collapsed="false">
      <c r="B14" s="84" t="s">
        <v>20</v>
      </c>
      <c r="C14" s="54" t="n">
        <v>0</v>
      </c>
      <c r="D14" s="54" t="n">
        <v>0</v>
      </c>
      <c r="E14" s="82" t="n">
        <f aca="false">C14+D14</f>
        <v>0</v>
      </c>
      <c r="F14" s="57" t="n">
        <v>18</v>
      </c>
      <c r="G14" s="57" t="n">
        <v>16</v>
      </c>
      <c r="H14" s="83" t="n">
        <f aca="false">F14+G14</f>
        <v>34</v>
      </c>
      <c r="I14" s="57" t="n">
        <v>17</v>
      </c>
    </row>
    <row r="15" customFormat="false" ht="12.75" hidden="false" customHeight="false" outlineLevel="0" collapsed="false">
      <c r="B15" s="85" t="s">
        <v>21</v>
      </c>
      <c r="C15" s="86" t="n">
        <f aca="false">SUM(C9:C14)</f>
        <v>82</v>
      </c>
      <c r="D15" s="86" t="n">
        <f aca="false">SUM(D9:D14)</f>
        <v>1</v>
      </c>
      <c r="E15" s="86" t="n">
        <f aca="false">SUM(E9:E14)</f>
        <v>83</v>
      </c>
      <c r="F15" s="86" t="n">
        <f aca="false">SUM(F9:F14)</f>
        <v>39</v>
      </c>
      <c r="G15" s="86" t="n">
        <f aca="false">SUM(G9:G14)</f>
        <v>30</v>
      </c>
      <c r="H15" s="86" t="n">
        <f aca="false">SUM(H9:H14)</f>
        <v>69</v>
      </c>
      <c r="I15" s="86" t="n">
        <f aca="false">SUM(I9:I14)</f>
        <v>32</v>
      </c>
    </row>
    <row r="17" customFormat="false" ht="20.25" hidden="false" customHeight="true" outlineLevel="0" collapsed="false"/>
    <row r="18" customFormat="false" ht="48" hidden="false" customHeight="true" outlineLevel="0" collapsed="false"/>
    <row r="19" customFormat="false" ht="20.25" hidden="false" customHeight="true" outlineLevel="0" collapsed="false"/>
  </sheetData>
  <mergeCells count="5">
    <mergeCell ref="C3:E3"/>
    <mergeCell ref="B5:N5"/>
    <mergeCell ref="B7:B8"/>
    <mergeCell ref="C7:E7"/>
    <mergeCell ref="F7:I7"/>
  </mergeCells>
  <dataValidations count="1">
    <dataValidation allowBlank="true" errorStyle="stop" operator="greaterThanOrEqual" showDropDown="false" showErrorMessage="true" showInputMessage="true" sqref="C9:D14 F9:G14 I9:I1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LibreOffice/7.3.7.2$Linux_X86_64 LibreOffice_project/30$Build-2</Application>
  <AppVersion>15.0000</AppVersion>
  <DocSecurity>0</DocSecurity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2010-01-11T15:46:31Z</dcterms:created>
  <dc:creator>bruno.anjos</dc:creator>
  <dc:description/>
  <dc:language>pt-BR</dc:language>
  <cp:lastModifiedBy/>
  <cp:lastPrinted>2016-06-06T17:58:00Z</cp:lastPrinted>
  <dcterms:modified xsi:type="dcterms:W3CDTF">2023-02-23T13:44:49Z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