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35" yWindow="330" windowWidth="14880" windowHeight="9495" tabRatio="911" firstSheet="1" activeTab="19"/>
  </bookViews>
  <sheets>
    <sheet name="Consolidado JT" sheetId="3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  <sheet name="Plan1" sheetId="57" r:id="rId27"/>
  </sheets>
  <calcPr calcId="144525"/>
</workbook>
</file>

<file path=xl/calcChain.xml><?xml version="1.0" encoding="utf-8"?>
<calcChain xmlns="http://schemas.openxmlformats.org/spreadsheetml/2006/main">
  <c r="L53" i="50" l="1"/>
  <c r="I53" i="50"/>
  <c r="M52" i="50"/>
  <c r="N51" i="50"/>
  <c r="L51" i="50"/>
  <c r="K51" i="50"/>
  <c r="I51" i="50"/>
  <c r="G51" i="50"/>
  <c r="F51" i="50"/>
  <c r="M50" i="50"/>
  <c r="H50" i="50"/>
  <c r="J50" i="50" s="1"/>
  <c r="M49" i="50"/>
  <c r="H49" i="50"/>
  <c r="J49" i="50" s="1"/>
  <c r="M48" i="50"/>
  <c r="J48" i="50"/>
  <c r="H48" i="50"/>
  <c r="M47" i="50"/>
  <c r="H47" i="50"/>
  <c r="J47" i="50" s="1"/>
  <c r="M46" i="50"/>
  <c r="H46" i="50"/>
  <c r="J46" i="50" s="1"/>
  <c r="M45" i="50"/>
  <c r="H45" i="50"/>
  <c r="J45" i="50" s="1"/>
  <c r="M44" i="50"/>
  <c r="J44" i="50"/>
  <c r="H44" i="50"/>
  <c r="M43" i="50"/>
  <c r="H43" i="50"/>
  <c r="J43" i="50" s="1"/>
  <c r="M42" i="50"/>
  <c r="H42" i="50"/>
  <c r="J42" i="50" s="1"/>
  <c r="M41" i="50"/>
  <c r="H41" i="50"/>
  <c r="J41" i="50" s="1"/>
  <c r="M40" i="50"/>
  <c r="J40" i="50"/>
  <c r="H40" i="50"/>
  <c r="M39" i="50"/>
  <c r="H39" i="50"/>
  <c r="J39" i="50" s="1"/>
  <c r="M38" i="50"/>
  <c r="M51" i="50" s="1"/>
  <c r="H38" i="50"/>
  <c r="H51" i="50" s="1"/>
  <c r="N37" i="50"/>
  <c r="L37" i="50"/>
  <c r="K37" i="50"/>
  <c r="I37" i="50"/>
  <c r="G37" i="50"/>
  <c r="F37" i="50"/>
  <c r="M36" i="50"/>
  <c r="H36" i="50"/>
  <c r="J36" i="50" s="1"/>
  <c r="M35" i="50"/>
  <c r="H35" i="50"/>
  <c r="J35" i="50" s="1"/>
  <c r="M34" i="50"/>
  <c r="J34" i="50"/>
  <c r="H34" i="50"/>
  <c r="M33" i="50"/>
  <c r="H33" i="50"/>
  <c r="J33" i="50" s="1"/>
  <c r="M32" i="50"/>
  <c r="H32" i="50"/>
  <c r="J32" i="50" s="1"/>
  <c r="M31" i="50"/>
  <c r="H31" i="50"/>
  <c r="J31" i="50" s="1"/>
  <c r="M30" i="50"/>
  <c r="J30" i="50"/>
  <c r="H30" i="50"/>
  <c r="M29" i="50"/>
  <c r="H29" i="50"/>
  <c r="J29" i="50" s="1"/>
  <c r="M28" i="50"/>
  <c r="H28" i="50"/>
  <c r="J28" i="50" s="1"/>
  <c r="M27" i="50"/>
  <c r="H27" i="50"/>
  <c r="J27" i="50" s="1"/>
  <c r="M26" i="50"/>
  <c r="J26" i="50"/>
  <c r="H26" i="50"/>
  <c r="M25" i="50"/>
  <c r="H25" i="50"/>
  <c r="J25" i="50" s="1"/>
  <c r="M24" i="50"/>
  <c r="M37" i="50" s="1"/>
  <c r="H24" i="50"/>
  <c r="H37" i="50" s="1"/>
  <c r="N23" i="50"/>
  <c r="N53" i="50" s="1"/>
  <c r="L23" i="50"/>
  <c r="K23" i="50"/>
  <c r="K53" i="50" s="1"/>
  <c r="I23" i="50"/>
  <c r="G23" i="50"/>
  <c r="G53" i="50" s="1"/>
  <c r="F23" i="50"/>
  <c r="F53" i="50" s="1"/>
  <c r="M22" i="50"/>
  <c r="H22" i="50"/>
  <c r="J22" i="50" s="1"/>
  <c r="M21" i="50"/>
  <c r="H21" i="50"/>
  <c r="J21" i="50" s="1"/>
  <c r="M20" i="50"/>
  <c r="J20" i="50"/>
  <c r="H20" i="50"/>
  <c r="M19" i="50"/>
  <c r="H19" i="50"/>
  <c r="J19" i="50" s="1"/>
  <c r="M18" i="50"/>
  <c r="H18" i="50"/>
  <c r="J18" i="50" s="1"/>
  <c r="M17" i="50"/>
  <c r="H17" i="50"/>
  <c r="J17" i="50" s="1"/>
  <c r="M16" i="50"/>
  <c r="J16" i="50"/>
  <c r="H16" i="50"/>
  <c r="M15" i="50"/>
  <c r="H15" i="50"/>
  <c r="J15" i="50" s="1"/>
  <c r="M14" i="50"/>
  <c r="H14" i="50"/>
  <c r="J14" i="50" s="1"/>
  <c r="M13" i="50"/>
  <c r="H13" i="50"/>
  <c r="J13" i="50" s="1"/>
  <c r="M12" i="50"/>
  <c r="J12" i="50"/>
  <c r="H12" i="50"/>
  <c r="M11" i="50"/>
  <c r="H11" i="50"/>
  <c r="J11" i="50" s="1"/>
  <c r="M10" i="50"/>
  <c r="M23" i="50" s="1"/>
  <c r="M53" i="50" s="1"/>
  <c r="H10" i="50"/>
  <c r="H23" i="50" s="1"/>
  <c r="H53" i="50" l="1"/>
  <c r="J10" i="50"/>
  <c r="J23" i="50" s="1"/>
  <c r="J24" i="50"/>
  <c r="J37" i="50" s="1"/>
  <c r="J38" i="50"/>
  <c r="J51" i="50" s="1"/>
  <c r="L53" i="56"/>
  <c r="N51" i="56"/>
  <c r="L51" i="56"/>
  <c r="K51" i="56"/>
  <c r="I51" i="56"/>
  <c r="G51" i="56"/>
  <c r="F51" i="56"/>
  <c r="M50" i="56"/>
  <c r="H50" i="56"/>
  <c r="J50" i="56" s="1"/>
  <c r="M49" i="56"/>
  <c r="J49" i="56"/>
  <c r="H49" i="56"/>
  <c r="M48" i="56"/>
  <c r="H48" i="56"/>
  <c r="J48" i="56" s="1"/>
  <c r="M47" i="56"/>
  <c r="H47" i="56"/>
  <c r="J47" i="56" s="1"/>
  <c r="M46" i="56"/>
  <c r="H46" i="56"/>
  <c r="J46" i="56" s="1"/>
  <c r="M45" i="56"/>
  <c r="J45" i="56"/>
  <c r="H45" i="56"/>
  <c r="M44" i="56"/>
  <c r="H44" i="56"/>
  <c r="J44" i="56" s="1"/>
  <c r="M43" i="56"/>
  <c r="H43" i="56"/>
  <c r="J43" i="56" s="1"/>
  <c r="M42" i="56"/>
  <c r="H42" i="56"/>
  <c r="J42" i="56" s="1"/>
  <c r="M41" i="56"/>
  <c r="J41" i="56"/>
  <c r="H41" i="56"/>
  <c r="M40" i="56"/>
  <c r="H40" i="56"/>
  <c r="J40" i="56" s="1"/>
  <c r="M39" i="56"/>
  <c r="H39" i="56"/>
  <c r="J39" i="56" s="1"/>
  <c r="M38" i="56"/>
  <c r="M51" i="56" s="1"/>
  <c r="H38" i="56"/>
  <c r="H51" i="56" s="1"/>
  <c r="N37" i="56"/>
  <c r="L37" i="56"/>
  <c r="K37" i="56"/>
  <c r="I37" i="56"/>
  <c r="G37" i="56"/>
  <c r="F37" i="56"/>
  <c r="M36" i="56"/>
  <c r="H36" i="56"/>
  <c r="J36" i="56" s="1"/>
  <c r="M35" i="56"/>
  <c r="J35" i="56"/>
  <c r="H35" i="56"/>
  <c r="M34" i="56"/>
  <c r="H34" i="56"/>
  <c r="J34" i="56" s="1"/>
  <c r="M33" i="56"/>
  <c r="H33" i="56"/>
  <c r="J33" i="56" s="1"/>
  <c r="M32" i="56"/>
  <c r="H32" i="56"/>
  <c r="J32" i="56" s="1"/>
  <c r="M31" i="56"/>
  <c r="J31" i="56"/>
  <c r="H31" i="56"/>
  <c r="M30" i="56"/>
  <c r="H30" i="56"/>
  <c r="J30" i="56" s="1"/>
  <c r="M29" i="56"/>
  <c r="H29" i="56"/>
  <c r="J29" i="56" s="1"/>
  <c r="M28" i="56"/>
  <c r="H28" i="56"/>
  <c r="J28" i="56" s="1"/>
  <c r="M27" i="56"/>
  <c r="J27" i="56"/>
  <c r="H27" i="56"/>
  <c r="M26" i="56"/>
  <c r="H26" i="56"/>
  <c r="J26" i="56" s="1"/>
  <c r="M25" i="56"/>
  <c r="H25" i="56"/>
  <c r="J25" i="56" s="1"/>
  <c r="M24" i="56"/>
  <c r="M37" i="56" s="1"/>
  <c r="H24" i="56"/>
  <c r="H37" i="56" s="1"/>
  <c r="N23" i="56"/>
  <c r="N53" i="56" s="1"/>
  <c r="L23" i="56"/>
  <c r="K23" i="56"/>
  <c r="K53" i="56" s="1"/>
  <c r="I23" i="56"/>
  <c r="I53" i="56" s="1"/>
  <c r="G23" i="56"/>
  <c r="G53" i="56" s="1"/>
  <c r="F23" i="56"/>
  <c r="F53" i="56" s="1"/>
  <c r="M22" i="56"/>
  <c r="H22" i="56"/>
  <c r="J22" i="56" s="1"/>
  <c r="M21" i="56"/>
  <c r="J21" i="56"/>
  <c r="H21" i="56"/>
  <c r="M20" i="56"/>
  <c r="H20" i="56"/>
  <c r="J20" i="56" s="1"/>
  <c r="M19" i="56"/>
  <c r="H19" i="56"/>
  <c r="J19" i="56" s="1"/>
  <c r="M18" i="56"/>
  <c r="H18" i="56"/>
  <c r="J18" i="56" s="1"/>
  <c r="M17" i="56"/>
  <c r="J17" i="56"/>
  <c r="H17" i="56"/>
  <c r="M16" i="56"/>
  <c r="H16" i="56"/>
  <c r="J16" i="56" s="1"/>
  <c r="M15" i="56"/>
  <c r="H15" i="56"/>
  <c r="J15" i="56" s="1"/>
  <c r="M14" i="56"/>
  <c r="H14" i="56"/>
  <c r="J14" i="56" s="1"/>
  <c r="M13" i="56"/>
  <c r="J13" i="56"/>
  <c r="H13" i="56"/>
  <c r="M12" i="56"/>
  <c r="H12" i="56"/>
  <c r="J12" i="56" s="1"/>
  <c r="M11" i="56"/>
  <c r="H11" i="56"/>
  <c r="J11" i="56" s="1"/>
  <c r="M10" i="56"/>
  <c r="M23" i="56" s="1"/>
  <c r="H10" i="56"/>
  <c r="H23" i="56" s="1"/>
  <c r="J53" i="50" l="1"/>
  <c r="H53" i="56"/>
  <c r="M53" i="56"/>
  <c r="J10" i="56"/>
  <c r="J23" i="56" s="1"/>
  <c r="J53" i="56" s="1"/>
  <c r="J24" i="56"/>
  <c r="J37" i="56" s="1"/>
  <c r="J38" i="56"/>
  <c r="J51" i="56" s="1"/>
  <c r="L53" i="55"/>
  <c r="I53" i="55"/>
  <c r="M52" i="55"/>
  <c r="N51" i="55"/>
  <c r="L51" i="55"/>
  <c r="K51" i="55"/>
  <c r="I51" i="55"/>
  <c r="G51" i="55"/>
  <c r="F51" i="55"/>
  <c r="M50" i="55"/>
  <c r="H50" i="55"/>
  <c r="J50" i="55" s="1"/>
  <c r="M49" i="55"/>
  <c r="H49" i="55"/>
  <c r="J49" i="55" s="1"/>
  <c r="M48" i="55"/>
  <c r="J48" i="55"/>
  <c r="H48" i="55"/>
  <c r="M47" i="55"/>
  <c r="H47" i="55"/>
  <c r="J47" i="55" s="1"/>
  <c r="M46" i="55"/>
  <c r="H46" i="55"/>
  <c r="J46" i="55" s="1"/>
  <c r="M45" i="55"/>
  <c r="H45" i="55"/>
  <c r="J45" i="55" s="1"/>
  <c r="M44" i="55"/>
  <c r="J44" i="55"/>
  <c r="H44" i="55"/>
  <c r="M43" i="55"/>
  <c r="H43" i="55"/>
  <c r="J43" i="55" s="1"/>
  <c r="M42" i="55"/>
  <c r="H42" i="55"/>
  <c r="J42" i="55" s="1"/>
  <c r="M41" i="55"/>
  <c r="H41" i="55"/>
  <c r="J41" i="55" s="1"/>
  <c r="M40" i="55"/>
  <c r="J40" i="55"/>
  <c r="H40" i="55"/>
  <c r="M39" i="55"/>
  <c r="H39" i="55"/>
  <c r="J39" i="55" s="1"/>
  <c r="M38" i="55"/>
  <c r="M51" i="55" s="1"/>
  <c r="H38" i="55"/>
  <c r="H51" i="55" s="1"/>
  <c r="N37" i="55"/>
  <c r="L37" i="55"/>
  <c r="K37" i="55"/>
  <c r="I37" i="55"/>
  <c r="G37" i="55"/>
  <c r="F37" i="55"/>
  <c r="M36" i="55"/>
  <c r="H36" i="55"/>
  <c r="J36" i="55" s="1"/>
  <c r="M35" i="55"/>
  <c r="H35" i="55"/>
  <c r="J35" i="55" s="1"/>
  <c r="M34" i="55"/>
  <c r="J34" i="55"/>
  <c r="H34" i="55"/>
  <c r="M33" i="55"/>
  <c r="H33" i="55"/>
  <c r="J33" i="55" s="1"/>
  <c r="M32" i="55"/>
  <c r="H32" i="55"/>
  <c r="J32" i="55" s="1"/>
  <c r="M31" i="55"/>
  <c r="H31" i="55"/>
  <c r="J31" i="55" s="1"/>
  <c r="M30" i="55"/>
  <c r="J30" i="55"/>
  <c r="H30" i="55"/>
  <c r="M29" i="55"/>
  <c r="H29" i="55"/>
  <c r="J29" i="55" s="1"/>
  <c r="M28" i="55"/>
  <c r="H28" i="55"/>
  <c r="J28" i="55" s="1"/>
  <c r="M27" i="55"/>
  <c r="H27" i="55"/>
  <c r="J27" i="55" s="1"/>
  <c r="M26" i="55"/>
  <c r="J26" i="55"/>
  <c r="H26" i="55"/>
  <c r="M25" i="55"/>
  <c r="H25" i="55"/>
  <c r="J25" i="55" s="1"/>
  <c r="M24" i="55"/>
  <c r="M37" i="55" s="1"/>
  <c r="H24" i="55"/>
  <c r="H37" i="55" s="1"/>
  <c r="N23" i="55"/>
  <c r="N53" i="55" s="1"/>
  <c r="L23" i="55"/>
  <c r="K23" i="55"/>
  <c r="K53" i="55" s="1"/>
  <c r="I23" i="55"/>
  <c r="G23" i="55"/>
  <c r="G53" i="55" s="1"/>
  <c r="F23" i="55"/>
  <c r="F53" i="55" s="1"/>
  <c r="M22" i="55"/>
  <c r="H22" i="55"/>
  <c r="J22" i="55" s="1"/>
  <c r="M21" i="55"/>
  <c r="H21" i="55"/>
  <c r="J21" i="55" s="1"/>
  <c r="M20" i="55"/>
  <c r="J20" i="55"/>
  <c r="H20" i="55"/>
  <c r="M19" i="55"/>
  <c r="H19" i="55"/>
  <c r="J19" i="55" s="1"/>
  <c r="M18" i="55"/>
  <c r="H18" i="55"/>
  <c r="J18" i="55" s="1"/>
  <c r="M17" i="55"/>
  <c r="H17" i="55"/>
  <c r="J17" i="55" s="1"/>
  <c r="M16" i="55"/>
  <c r="J16" i="55"/>
  <c r="H16" i="55"/>
  <c r="M15" i="55"/>
  <c r="H15" i="55"/>
  <c r="J15" i="55" s="1"/>
  <c r="M14" i="55"/>
  <c r="H14" i="55"/>
  <c r="J14" i="55" s="1"/>
  <c r="M13" i="55"/>
  <c r="H13" i="55"/>
  <c r="J13" i="55" s="1"/>
  <c r="M12" i="55"/>
  <c r="J12" i="55"/>
  <c r="H12" i="55"/>
  <c r="M11" i="55"/>
  <c r="H11" i="55"/>
  <c r="J11" i="55" s="1"/>
  <c r="M10" i="55"/>
  <c r="M23" i="55" s="1"/>
  <c r="H10" i="55"/>
  <c r="H23" i="55" s="1"/>
  <c r="H53" i="55" s="1"/>
  <c r="M53" i="55" l="1"/>
  <c r="J10" i="55"/>
  <c r="J23" i="55" s="1"/>
  <c r="J24" i="55"/>
  <c r="J37" i="55" s="1"/>
  <c r="J38" i="55"/>
  <c r="J51" i="55" s="1"/>
  <c r="L53" i="54"/>
  <c r="I53" i="54"/>
  <c r="M52" i="54"/>
  <c r="N51" i="54"/>
  <c r="L51" i="54"/>
  <c r="K51" i="54"/>
  <c r="I51" i="54"/>
  <c r="G51" i="54"/>
  <c r="F51" i="54"/>
  <c r="M50" i="54"/>
  <c r="H50" i="54"/>
  <c r="J50" i="54" s="1"/>
  <c r="M49" i="54"/>
  <c r="H49" i="54"/>
  <c r="J49" i="54" s="1"/>
  <c r="M48" i="54"/>
  <c r="J48" i="54"/>
  <c r="H48" i="54"/>
  <c r="M47" i="54"/>
  <c r="H47" i="54"/>
  <c r="J47" i="54" s="1"/>
  <c r="M46" i="54"/>
  <c r="H46" i="54"/>
  <c r="J46" i="54" s="1"/>
  <c r="M45" i="54"/>
  <c r="H45" i="54"/>
  <c r="J45" i="54" s="1"/>
  <c r="M44" i="54"/>
  <c r="J44" i="54"/>
  <c r="H44" i="54"/>
  <c r="M43" i="54"/>
  <c r="H43" i="54"/>
  <c r="J43" i="54" s="1"/>
  <c r="M42" i="54"/>
  <c r="H42" i="54"/>
  <c r="J42" i="54" s="1"/>
  <c r="M41" i="54"/>
  <c r="H41" i="54"/>
  <c r="J41" i="54" s="1"/>
  <c r="M40" i="54"/>
  <c r="J40" i="54"/>
  <c r="H40" i="54"/>
  <c r="M39" i="54"/>
  <c r="H39" i="54"/>
  <c r="J39" i="54" s="1"/>
  <c r="M38" i="54"/>
  <c r="M51" i="54" s="1"/>
  <c r="H38" i="54"/>
  <c r="H51" i="54" s="1"/>
  <c r="N37" i="54"/>
  <c r="L37" i="54"/>
  <c r="K37" i="54"/>
  <c r="I37" i="54"/>
  <c r="G37" i="54"/>
  <c r="F37" i="54"/>
  <c r="M36" i="54"/>
  <c r="H36" i="54"/>
  <c r="J36" i="54" s="1"/>
  <c r="M35" i="54"/>
  <c r="H35" i="54"/>
  <c r="J35" i="54" s="1"/>
  <c r="M34" i="54"/>
  <c r="J34" i="54"/>
  <c r="H34" i="54"/>
  <c r="M33" i="54"/>
  <c r="H33" i="54"/>
  <c r="J33" i="54" s="1"/>
  <c r="M32" i="54"/>
  <c r="H32" i="54"/>
  <c r="J32" i="54" s="1"/>
  <c r="M31" i="54"/>
  <c r="H31" i="54"/>
  <c r="J31" i="54" s="1"/>
  <c r="M30" i="54"/>
  <c r="J30" i="54"/>
  <c r="H30" i="54"/>
  <c r="M29" i="54"/>
  <c r="H29" i="54"/>
  <c r="J29" i="54" s="1"/>
  <c r="M28" i="54"/>
  <c r="H28" i="54"/>
  <c r="J28" i="54" s="1"/>
  <c r="M27" i="54"/>
  <c r="H27" i="54"/>
  <c r="J27" i="54" s="1"/>
  <c r="M26" i="54"/>
  <c r="J26" i="54"/>
  <c r="H26" i="54"/>
  <c r="M25" i="54"/>
  <c r="H25" i="54"/>
  <c r="J25" i="54" s="1"/>
  <c r="M24" i="54"/>
  <c r="M37" i="54" s="1"/>
  <c r="H24" i="54"/>
  <c r="H37" i="54" s="1"/>
  <c r="N23" i="54"/>
  <c r="N53" i="54" s="1"/>
  <c r="L23" i="54"/>
  <c r="K23" i="54"/>
  <c r="K53" i="54" s="1"/>
  <c r="I23" i="54"/>
  <c r="G23" i="54"/>
  <c r="G53" i="54" s="1"/>
  <c r="F23" i="54"/>
  <c r="F53" i="54" s="1"/>
  <c r="M22" i="54"/>
  <c r="H22" i="54"/>
  <c r="J22" i="54" s="1"/>
  <c r="M21" i="54"/>
  <c r="H21" i="54"/>
  <c r="J21" i="54" s="1"/>
  <c r="M20" i="54"/>
  <c r="J20" i="54"/>
  <c r="H20" i="54"/>
  <c r="M19" i="54"/>
  <c r="H19" i="54"/>
  <c r="J19" i="54" s="1"/>
  <c r="M18" i="54"/>
  <c r="H18" i="54"/>
  <c r="J18" i="54" s="1"/>
  <c r="M17" i="54"/>
  <c r="H17" i="54"/>
  <c r="J17" i="54" s="1"/>
  <c r="M16" i="54"/>
  <c r="J16" i="54"/>
  <c r="H16" i="54"/>
  <c r="M15" i="54"/>
  <c r="H15" i="54"/>
  <c r="J15" i="54" s="1"/>
  <c r="M14" i="54"/>
  <c r="H14" i="54"/>
  <c r="J14" i="54" s="1"/>
  <c r="M13" i="54"/>
  <c r="H13" i="54"/>
  <c r="J13" i="54" s="1"/>
  <c r="M12" i="54"/>
  <c r="J12" i="54"/>
  <c r="H12" i="54"/>
  <c r="M11" i="54"/>
  <c r="H11" i="54"/>
  <c r="J11" i="54" s="1"/>
  <c r="M10" i="54"/>
  <c r="M23" i="54" s="1"/>
  <c r="M53" i="54" s="1"/>
  <c r="H10" i="54"/>
  <c r="H23" i="54" s="1"/>
  <c r="J53" i="55" l="1"/>
  <c r="H53" i="54"/>
  <c r="J10" i="54"/>
  <c r="J23" i="54" s="1"/>
  <c r="J24" i="54"/>
  <c r="J37" i="54" s="1"/>
  <c r="J38" i="54"/>
  <c r="J51" i="54" s="1"/>
  <c r="M52" i="53"/>
  <c r="N51" i="53"/>
  <c r="L51" i="53"/>
  <c r="K51" i="53"/>
  <c r="I51" i="53"/>
  <c r="G51" i="53"/>
  <c r="F51" i="53"/>
  <c r="M50" i="53"/>
  <c r="H50" i="53"/>
  <c r="J50" i="53" s="1"/>
  <c r="M49" i="53"/>
  <c r="H49" i="53"/>
  <c r="J49" i="53" s="1"/>
  <c r="M48" i="53"/>
  <c r="J48" i="53"/>
  <c r="H48" i="53"/>
  <c r="M47" i="53"/>
  <c r="J47" i="53"/>
  <c r="H47" i="53"/>
  <c r="M46" i="53"/>
  <c r="H46" i="53"/>
  <c r="J46" i="53" s="1"/>
  <c r="M45" i="53"/>
  <c r="H45" i="53"/>
  <c r="J45" i="53" s="1"/>
  <c r="M44" i="53"/>
  <c r="J44" i="53"/>
  <c r="H44" i="53"/>
  <c r="M43" i="53"/>
  <c r="J43" i="53"/>
  <c r="H43" i="53"/>
  <c r="M42" i="53"/>
  <c r="H42" i="53"/>
  <c r="J42" i="53" s="1"/>
  <c r="M41" i="53"/>
  <c r="H41" i="53"/>
  <c r="J41" i="53" s="1"/>
  <c r="M40" i="53"/>
  <c r="J40" i="53"/>
  <c r="H40" i="53"/>
  <c r="M39" i="53"/>
  <c r="J39" i="53"/>
  <c r="H39" i="53"/>
  <c r="M38" i="53"/>
  <c r="M51" i="53" s="1"/>
  <c r="H38" i="53"/>
  <c r="H51" i="53" s="1"/>
  <c r="N37" i="53"/>
  <c r="L37" i="53"/>
  <c r="K37" i="53"/>
  <c r="I37" i="53"/>
  <c r="G37" i="53"/>
  <c r="F37" i="53"/>
  <c r="M36" i="53"/>
  <c r="H36" i="53"/>
  <c r="J36" i="53" s="1"/>
  <c r="M35" i="53"/>
  <c r="H35" i="53"/>
  <c r="J35" i="53" s="1"/>
  <c r="M34" i="53"/>
  <c r="J34" i="53"/>
  <c r="H34" i="53"/>
  <c r="M33" i="53"/>
  <c r="J33" i="53"/>
  <c r="H33" i="53"/>
  <c r="M32" i="53"/>
  <c r="H32" i="53"/>
  <c r="J32" i="53" s="1"/>
  <c r="M31" i="53"/>
  <c r="H31" i="53"/>
  <c r="J31" i="53" s="1"/>
  <c r="M30" i="53"/>
  <c r="J30" i="53"/>
  <c r="H30" i="53"/>
  <c r="M29" i="53"/>
  <c r="J29" i="53"/>
  <c r="H29" i="53"/>
  <c r="M28" i="53"/>
  <c r="H28" i="53"/>
  <c r="J28" i="53" s="1"/>
  <c r="M27" i="53"/>
  <c r="H27" i="53"/>
  <c r="J27" i="53" s="1"/>
  <c r="M26" i="53"/>
  <c r="J26" i="53"/>
  <c r="H26" i="53"/>
  <c r="M25" i="53"/>
  <c r="J25" i="53"/>
  <c r="H25" i="53"/>
  <c r="M24" i="53"/>
  <c r="M37" i="53" s="1"/>
  <c r="H24" i="53"/>
  <c r="H37" i="53" s="1"/>
  <c r="N23" i="53"/>
  <c r="N53" i="53" s="1"/>
  <c r="L23" i="53"/>
  <c r="L53" i="53" s="1"/>
  <c r="K23" i="53"/>
  <c r="K53" i="53" s="1"/>
  <c r="I23" i="53"/>
  <c r="I53" i="53" s="1"/>
  <c r="G23" i="53"/>
  <c r="G53" i="53" s="1"/>
  <c r="F23" i="53"/>
  <c r="F53" i="53" s="1"/>
  <c r="M22" i="53"/>
  <c r="H22" i="53"/>
  <c r="J22" i="53" s="1"/>
  <c r="M21" i="53"/>
  <c r="H21" i="53"/>
  <c r="J21" i="53" s="1"/>
  <c r="M20" i="53"/>
  <c r="J20" i="53"/>
  <c r="H20" i="53"/>
  <c r="M19" i="53"/>
  <c r="J19" i="53"/>
  <c r="H19" i="53"/>
  <c r="M18" i="53"/>
  <c r="H18" i="53"/>
  <c r="J18" i="53" s="1"/>
  <c r="M17" i="53"/>
  <c r="J17" i="53"/>
  <c r="H17" i="53"/>
  <c r="M16" i="53"/>
  <c r="J16" i="53"/>
  <c r="H16" i="53"/>
  <c r="M15" i="53"/>
  <c r="J15" i="53"/>
  <c r="H15" i="53"/>
  <c r="M14" i="53"/>
  <c r="H14" i="53"/>
  <c r="J14" i="53" s="1"/>
  <c r="M13" i="53"/>
  <c r="J13" i="53"/>
  <c r="H13" i="53"/>
  <c r="M12" i="53"/>
  <c r="J12" i="53"/>
  <c r="H12" i="53"/>
  <c r="M11" i="53"/>
  <c r="H11" i="53"/>
  <c r="J11" i="53" s="1"/>
  <c r="M10" i="53"/>
  <c r="M23" i="53" s="1"/>
  <c r="M53" i="53" s="1"/>
  <c r="H10" i="53"/>
  <c r="H23" i="53" s="1"/>
  <c r="J53" i="54" l="1"/>
  <c r="H53" i="53"/>
  <c r="J10" i="53"/>
  <c r="J23" i="53" s="1"/>
  <c r="J24" i="53"/>
  <c r="J37" i="53" s="1"/>
  <c r="J38" i="53"/>
  <c r="J51" i="53" s="1"/>
  <c r="G53" i="52"/>
  <c r="N51" i="52"/>
  <c r="L51" i="52"/>
  <c r="L53" i="52" s="1"/>
  <c r="K51" i="52"/>
  <c r="I51" i="52"/>
  <c r="G51" i="52"/>
  <c r="M50" i="52"/>
  <c r="H50" i="52"/>
  <c r="J50" i="52" s="1"/>
  <c r="M49" i="52"/>
  <c r="H49" i="52"/>
  <c r="J49" i="52" s="1"/>
  <c r="M48" i="52"/>
  <c r="H48" i="52"/>
  <c r="J48" i="52" s="1"/>
  <c r="M47" i="52"/>
  <c r="J47" i="52"/>
  <c r="H47" i="52"/>
  <c r="M46" i="52"/>
  <c r="J46" i="52"/>
  <c r="M45" i="52"/>
  <c r="J45" i="52"/>
  <c r="M44" i="52"/>
  <c r="J44" i="52"/>
  <c r="M43" i="52"/>
  <c r="J43" i="52"/>
  <c r="M42" i="52"/>
  <c r="J42" i="52"/>
  <c r="M41" i="52"/>
  <c r="J41" i="52"/>
  <c r="M40" i="52"/>
  <c r="J40" i="52"/>
  <c r="M39" i="52"/>
  <c r="M51" i="52" s="1"/>
  <c r="J39" i="52"/>
  <c r="M38" i="52"/>
  <c r="J38" i="52"/>
  <c r="N37" i="52"/>
  <c r="L37" i="52"/>
  <c r="K37" i="52"/>
  <c r="G37" i="52"/>
  <c r="F37" i="52"/>
  <c r="H37" i="52" s="1"/>
  <c r="M36" i="52"/>
  <c r="H36" i="52"/>
  <c r="J36" i="52" s="1"/>
  <c r="M35" i="52"/>
  <c r="J35" i="52"/>
  <c r="H35" i="52"/>
  <c r="M34" i="52"/>
  <c r="H34" i="52"/>
  <c r="J34" i="52" s="1"/>
  <c r="M33" i="52"/>
  <c r="H33" i="52"/>
  <c r="J33" i="52" s="1"/>
  <c r="M32" i="52"/>
  <c r="H32" i="52"/>
  <c r="J32" i="52" s="1"/>
  <c r="M31" i="52"/>
  <c r="J31" i="52"/>
  <c r="H31" i="52"/>
  <c r="M30" i="52"/>
  <c r="H30" i="52"/>
  <c r="J30" i="52" s="1"/>
  <c r="M29" i="52"/>
  <c r="H29" i="52"/>
  <c r="J29" i="52" s="1"/>
  <c r="M28" i="52"/>
  <c r="H28" i="52"/>
  <c r="J28" i="52" s="1"/>
  <c r="M27" i="52"/>
  <c r="J27" i="52"/>
  <c r="H27" i="52"/>
  <c r="M26" i="52"/>
  <c r="H26" i="52"/>
  <c r="J26" i="52" s="1"/>
  <c r="M25" i="52"/>
  <c r="H25" i="52"/>
  <c r="J25" i="52" s="1"/>
  <c r="M24" i="52"/>
  <c r="M37" i="52" s="1"/>
  <c r="H24" i="52"/>
  <c r="J24" i="52" s="1"/>
  <c r="J37" i="52" s="1"/>
  <c r="N23" i="52"/>
  <c r="N53" i="52" s="1"/>
  <c r="L23" i="52"/>
  <c r="K23" i="52"/>
  <c r="K53" i="52" s="1"/>
  <c r="H23" i="52"/>
  <c r="G23" i="52"/>
  <c r="F23" i="52"/>
  <c r="F53" i="52" s="1"/>
  <c r="M22" i="52"/>
  <c r="J22" i="52"/>
  <c r="M21" i="52"/>
  <c r="H21" i="52"/>
  <c r="J21" i="52" s="1"/>
  <c r="M20" i="52"/>
  <c r="H20" i="52"/>
  <c r="J20" i="52" s="1"/>
  <c r="M19" i="52"/>
  <c r="J19" i="52"/>
  <c r="H19" i="52"/>
  <c r="M18" i="52"/>
  <c r="H18" i="52"/>
  <c r="J18" i="52" s="1"/>
  <c r="M17" i="52"/>
  <c r="H17" i="52"/>
  <c r="J17" i="52" s="1"/>
  <c r="M16" i="52"/>
  <c r="H16" i="52"/>
  <c r="J16" i="52" s="1"/>
  <c r="M15" i="52"/>
  <c r="J15" i="52"/>
  <c r="H15" i="52"/>
  <c r="M14" i="52"/>
  <c r="H14" i="52"/>
  <c r="J14" i="52" s="1"/>
  <c r="M13" i="52"/>
  <c r="H13" i="52"/>
  <c r="J13" i="52" s="1"/>
  <c r="M12" i="52"/>
  <c r="M23" i="52" s="1"/>
  <c r="H12" i="52"/>
  <c r="J12" i="52" s="1"/>
  <c r="M11" i="52"/>
  <c r="J11" i="52"/>
  <c r="H11" i="52"/>
  <c r="M10" i="52"/>
  <c r="H10" i="52"/>
  <c r="J10" i="52" s="1"/>
  <c r="J53" i="53" l="1"/>
  <c r="J23" i="52"/>
  <c r="J51" i="52"/>
  <c r="M53" i="52"/>
  <c r="H51" i="52"/>
  <c r="H53" i="52" s="1"/>
  <c r="M52" i="51"/>
  <c r="N51" i="51"/>
  <c r="L51" i="51"/>
  <c r="K51" i="51"/>
  <c r="I51" i="51"/>
  <c r="G51" i="51"/>
  <c r="F51" i="51"/>
  <c r="M50" i="51"/>
  <c r="H50" i="51"/>
  <c r="J50" i="51" s="1"/>
  <c r="M49" i="51"/>
  <c r="H49" i="51"/>
  <c r="J49" i="51" s="1"/>
  <c r="M48" i="51"/>
  <c r="J48" i="51"/>
  <c r="H48" i="51"/>
  <c r="M47" i="51"/>
  <c r="H47" i="51"/>
  <c r="J47" i="51" s="1"/>
  <c r="M46" i="51"/>
  <c r="H46" i="51"/>
  <c r="J46" i="51" s="1"/>
  <c r="M45" i="51"/>
  <c r="H45" i="51"/>
  <c r="J45" i="51" s="1"/>
  <c r="M44" i="51"/>
  <c r="J44" i="51"/>
  <c r="H44" i="51"/>
  <c r="M43" i="51"/>
  <c r="H43" i="51"/>
  <c r="J43" i="51" s="1"/>
  <c r="M42" i="51"/>
  <c r="H42" i="51"/>
  <c r="J42" i="51" s="1"/>
  <c r="M41" i="51"/>
  <c r="H41" i="51"/>
  <c r="J41" i="51" s="1"/>
  <c r="M40" i="51"/>
  <c r="J40" i="51"/>
  <c r="H40" i="51"/>
  <c r="M39" i="51"/>
  <c r="H39" i="51"/>
  <c r="J39" i="51" s="1"/>
  <c r="M38" i="51"/>
  <c r="M51" i="51" s="1"/>
  <c r="H38" i="51"/>
  <c r="H51" i="51" s="1"/>
  <c r="N37" i="51"/>
  <c r="L37" i="51"/>
  <c r="K37" i="51"/>
  <c r="I37" i="51"/>
  <c r="G37" i="51"/>
  <c r="F37" i="51"/>
  <c r="M36" i="51"/>
  <c r="H36" i="51"/>
  <c r="J36" i="51" s="1"/>
  <c r="M35" i="51"/>
  <c r="H35" i="51"/>
  <c r="J35" i="51" s="1"/>
  <c r="M34" i="51"/>
  <c r="J34" i="51"/>
  <c r="H34" i="51"/>
  <c r="M33" i="51"/>
  <c r="H33" i="51"/>
  <c r="J33" i="51" s="1"/>
  <c r="M32" i="51"/>
  <c r="H32" i="51"/>
  <c r="J32" i="51" s="1"/>
  <c r="M31" i="51"/>
  <c r="H31" i="51"/>
  <c r="J31" i="51" s="1"/>
  <c r="M30" i="51"/>
  <c r="J30" i="51"/>
  <c r="H30" i="51"/>
  <c r="M29" i="51"/>
  <c r="H29" i="51"/>
  <c r="J29" i="51" s="1"/>
  <c r="M28" i="51"/>
  <c r="H28" i="51"/>
  <c r="J28" i="51" s="1"/>
  <c r="M27" i="51"/>
  <c r="H27" i="51"/>
  <c r="J27" i="51" s="1"/>
  <c r="M26" i="51"/>
  <c r="J26" i="51"/>
  <c r="H26" i="51"/>
  <c r="M25" i="51"/>
  <c r="H25" i="51"/>
  <c r="J25" i="51" s="1"/>
  <c r="M24" i="51"/>
  <c r="M37" i="51" s="1"/>
  <c r="H24" i="51"/>
  <c r="H37" i="51" s="1"/>
  <c r="N23" i="51"/>
  <c r="N53" i="51" s="1"/>
  <c r="L23" i="51"/>
  <c r="L53" i="51" s="1"/>
  <c r="K23" i="51"/>
  <c r="K53" i="51" s="1"/>
  <c r="I23" i="51"/>
  <c r="I53" i="51" s="1"/>
  <c r="G23" i="51"/>
  <c r="G53" i="51" s="1"/>
  <c r="F23" i="51"/>
  <c r="F53" i="51" s="1"/>
  <c r="M22" i="51"/>
  <c r="H22" i="51"/>
  <c r="J22" i="51" s="1"/>
  <c r="M21" i="51"/>
  <c r="J21" i="51"/>
  <c r="H21" i="51"/>
  <c r="M20" i="51"/>
  <c r="J20" i="51"/>
  <c r="H20" i="51"/>
  <c r="M19" i="51"/>
  <c r="H19" i="51"/>
  <c r="J19" i="51" s="1"/>
  <c r="M18" i="51"/>
  <c r="H18" i="51"/>
  <c r="J18" i="51" s="1"/>
  <c r="M17" i="51"/>
  <c r="J17" i="51"/>
  <c r="H17" i="51"/>
  <c r="M16" i="51"/>
  <c r="J16" i="51"/>
  <c r="H16" i="51"/>
  <c r="M15" i="51"/>
  <c r="H15" i="51"/>
  <c r="J15" i="51" s="1"/>
  <c r="M14" i="51"/>
  <c r="H14" i="51"/>
  <c r="J14" i="51" s="1"/>
  <c r="M13" i="51"/>
  <c r="J13" i="51"/>
  <c r="H13" i="51"/>
  <c r="M12" i="51"/>
  <c r="J12" i="51"/>
  <c r="H12" i="51"/>
  <c r="M11" i="51"/>
  <c r="H11" i="51"/>
  <c r="J11" i="51" s="1"/>
  <c r="M10" i="51"/>
  <c r="M23" i="51" s="1"/>
  <c r="H10" i="51"/>
  <c r="H23" i="51" s="1"/>
  <c r="J53" i="52" l="1"/>
  <c r="H53" i="51"/>
  <c r="M53" i="51"/>
  <c r="J10" i="51"/>
  <c r="J23" i="51" s="1"/>
  <c r="J53" i="51" s="1"/>
  <c r="J24" i="51"/>
  <c r="J37" i="51" s="1"/>
  <c r="J38" i="51"/>
  <c r="J51" i="51" s="1"/>
  <c r="L53" i="49"/>
  <c r="I53" i="49"/>
  <c r="M52" i="49"/>
  <c r="N51" i="49"/>
  <c r="L51" i="49"/>
  <c r="K51" i="49"/>
  <c r="I51" i="49"/>
  <c r="G51" i="49"/>
  <c r="F51" i="49"/>
  <c r="M50" i="49"/>
  <c r="H50" i="49"/>
  <c r="J50" i="49" s="1"/>
  <c r="M49" i="49"/>
  <c r="H49" i="49"/>
  <c r="J49" i="49" s="1"/>
  <c r="M48" i="49"/>
  <c r="J48" i="49"/>
  <c r="H48" i="49"/>
  <c r="M47" i="49"/>
  <c r="H47" i="49"/>
  <c r="J47" i="49" s="1"/>
  <c r="M46" i="49"/>
  <c r="H46" i="49"/>
  <c r="J46" i="49" s="1"/>
  <c r="M45" i="49"/>
  <c r="H45" i="49"/>
  <c r="J45" i="49" s="1"/>
  <c r="M44" i="49"/>
  <c r="J44" i="49"/>
  <c r="H44" i="49"/>
  <c r="M43" i="49"/>
  <c r="H43" i="49"/>
  <c r="J43" i="49" s="1"/>
  <c r="M42" i="49"/>
  <c r="H42" i="49"/>
  <c r="J42" i="49" s="1"/>
  <c r="M41" i="49"/>
  <c r="H41" i="49"/>
  <c r="J41" i="49" s="1"/>
  <c r="M40" i="49"/>
  <c r="J40" i="49"/>
  <c r="H40" i="49"/>
  <c r="M39" i="49"/>
  <c r="H39" i="49"/>
  <c r="J39" i="49" s="1"/>
  <c r="M38" i="49"/>
  <c r="M51" i="49" s="1"/>
  <c r="H38" i="49"/>
  <c r="H51" i="49" s="1"/>
  <c r="N37" i="49"/>
  <c r="L37" i="49"/>
  <c r="K37" i="49"/>
  <c r="I37" i="49"/>
  <c r="G37" i="49"/>
  <c r="F37" i="49"/>
  <c r="M36" i="49"/>
  <c r="H36" i="49"/>
  <c r="J36" i="49" s="1"/>
  <c r="M35" i="49"/>
  <c r="H35" i="49"/>
  <c r="J35" i="49" s="1"/>
  <c r="M34" i="49"/>
  <c r="J34" i="49"/>
  <c r="H34" i="49"/>
  <c r="M33" i="49"/>
  <c r="H33" i="49"/>
  <c r="J33" i="49" s="1"/>
  <c r="M32" i="49"/>
  <c r="H32" i="49"/>
  <c r="J32" i="49" s="1"/>
  <c r="M31" i="49"/>
  <c r="H31" i="49"/>
  <c r="J31" i="49" s="1"/>
  <c r="M30" i="49"/>
  <c r="J30" i="49"/>
  <c r="H30" i="49"/>
  <c r="M29" i="49"/>
  <c r="H29" i="49"/>
  <c r="J29" i="49" s="1"/>
  <c r="M28" i="49"/>
  <c r="H28" i="49"/>
  <c r="J28" i="49" s="1"/>
  <c r="M27" i="49"/>
  <c r="H27" i="49"/>
  <c r="J27" i="49" s="1"/>
  <c r="M26" i="49"/>
  <c r="J26" i="49"/>
  <c r="H26" i="49"/>
  <c r="M25" i="49"/>
  <c r="H25" i="49"/>
  <c r="J25" i="49" s="1"/>
  <c r="M24" i="49"/>
  <c r="M37" i="49" s="1"/>
  <c r="H24" i="49"/>
  <c r="H37" i="49" s="1"/>
  <c r="N23" i="49"/>
  <c r="N53" i="49" s="1"/>
  <c r="L23" i="49"/>
  <c r="K23" i="49"/>
  <c r="K53" i="49" s="1"/>
  <c r="I23" i="49"/>
  <c r="G23" i="49"/>
  <c r="G53" i="49" s="1"/>
  <c r="F23" i="49"/>
  <c r="F53" i="49" s="1"/>
  <c r="M22" i="49"/>
  <c r="H22" i="49"/>
  <c r="J22" i="49" s="1"/>
  <c r="M21" i="49"/>
  <c r="H21" i="49"/>
  <c r="J21" i="49" s="1"/>
  <c r="M20" i="49"/>
  <c r="J20" i="49"/>
  <c r="H20" i="49"/>
  <c r="M19" i="49"/>
  <c r="H19" i="49"/>
  <c r="J19" i="49" s="1"/>
  <c r="M18" i="49"/>
  <c r="H18" i="49"/>
  <c r="J18" i="49" s="1"/>
  <c r="M17" i="49"/>
  <c r="H17" i="49"/>
  <c r="J17" i="49" s="1"/>
  <c r="M16" i="49"/>
  <c r="J16" i="49"/>
  <c r="H16" i="49"/>
  <c r="M15" i="49"/>
  <c r="H15" i="49"/>
  <c r="J15" i="49" s="1"/>
  <c r="M14" i="49"/>
  <c r="H14" i="49"/>
  <c r="J14" i="49" s="1"/>
  <c r="M13" i="49"/>
  <c r="H13" i="49"/>
  <c r="J13" i="49" s="1"/>
  <c r="M12" i="49"/>
  <c r="J12" i="49"/>
  <c r="H12" i="49"/>
  <c r="M11" i="49"/>
  <c r="H11" i="49"/>
  <c r="J11" i="49" s="1"/>
  <c r="M10" i="49"/>
  <c r="M23" i="49" s="1"/>
  <c r="M53" i="49" s="1"/>
  <c r="H10" i="49"/>
  <c r="H23" i="49" s="1"/>
  <c r="H53" i="49" l="1"/>
  <c r="J10" i="49"/>
  <c r="J23" i="49" s="1"/>
  <c r="J24" i="49"/>
  <c r="J37" i="49" s="1"/>
  <c r="J38" i="49"/>
  <c r="J51" i="49" s="1"/>
  <c r="L53" i="48"/>
  <c r="I53" i="48"/>
  <c r="M52" i="48"/>
  <c r="N51" i="48"/>
  <c r="L51" i="48"/>
  <c r="K51" i="48"/>
  <c r="I51" i="48"/>
  <c r="G51" i="48"/>
  <c r="F51" i="48"/>
  <c r="M50" i="48"/>
  <c r="H50" i="48"/>
  <c r="J50" i="48" s="1"/>
  <c r="M49" i="48"/>
  <c r="H49" i="48"/>
  <c r="J49" i="48" s="1"/>
  <c r="M48" i="48"/>
  <c r="J48" i="48"/>
  <c r="H48" i="48"/>
  <c r="M47" i="48"/>
  <c r="H47" i="48"/>
  <c r="J47" i="48" s="1"/>
  <c r="M46" i="48"/>
  <c r="H46" i="48"/>
  <c r="J46" i="48" s="1"/>
  <c r="M45" i="48"/>
  <c r="H45" i="48"/>
  <c r="J45" i="48" s="1"/>
  <c r="M44" i="48"/>
  <c r="J44" i="48"/>
  <c r="H44" i="48"/>
  <c r="M43" i="48"/>
  <c r="H43" i="48"/>
  <c r="J43" i="48" s="1"/>
  <c r="M42" i="48"/>
  <c r="H42" i="48"/>
  <c r="J42" i="48" s="1"/>
  <c r="M41" i="48"/>
  <c r="H41" i="48"/>
  <c r="J41" i="48" s="1"/>
  <c r="M40" i="48"/>
  <c r="J40" i="48"/>
  <c r="H40" i="48"/>
  <c r="M39" i="48"/>
  <c r="H39" i="48"/>
  <c r="J39" i="48" s="1"/>
  <c r="M38" i="48"/>
  <c r="M51" i="48" s="1"/>
  <c r="H38" i="48"/>
  <c r="H51" i="48" s="1"/>
  <c r="N37" i="48"/>
  <c r="L37" i="48"/>
  <c r="K37" i="48"/>
  <c r="I37" i="48"/>
  <c r="G37" i="48"/>
  <c r="F37" i="48"/>
  <c r="M36" i="48"/>
  <c r="H36" i="48"/>
  <c r="J36" i="48" s="1"/>
  <c r="M35" i="48"/>
  <c r="H35" i="48"/>
  <c r="J35" i="48" s="1"/>
  <c r="M34" i="48"/>
  <c r="J34" i="48"/>
  <c r="H34" i="48"/>
  <c r="M33" i="48"/>
  <c r="H33" i="48"/>
  <c r="J33" i="48" s="1"/>
  <c r="M32" i="48"/>
  <c r="H32" i="48"/>
  <c r="J32" i="48" s="1"/>
  <c r="M31" i="48"/>
  <c r="H31" i="48"/>
  <c r="J31" i="48" s="1"/>
  <c r="M30" i="48"/>
  <c r="J30" i="48"/>
  <c r="H30" i="48"/>
  <c r="M29" i="48"/>
  <c r="H29" i="48"/>
  <c r="J29" i="48" s="1"/>
  <c r="M28" i="48"/>
  <c r="H28" i="48"/>
  <c r="J28" i="48" s="1"/>
  <c r="M27" i="48"/>
  <c r="H27" i="48"/>
  <c r="J27" i="48" s="1"/>
  <c r="M26" i="48"/>
  <c r="J26" i="48"/>
  <c r="H26" i="48"/>
  <c r="M25" i="48"/>
  <c r="H25" i="48"/>
  <c r="J25" i="48" s="1"/>
  <c r="M24" i="48"/>
  <c r="M37" i="48" s="1"/>
  <c r="H24" i="48"/>
  <c r="H37" i="48" s="1"/>
  <c r="N23" i="48"/>
  <c r="N53" i="48" s="1"/>
  <c r="L23" i="48"/>
  <c r="K23" i="48"/>
  <c r="K53" i="48" s="1"/>
  <c r="I23" i="48"/>
  <c r="G23" i="48"/>
  <c r="G53" i="48" s="1"/>
  <c r="F23" i="48"/>
  <c r="F53" i="48" s="1"/>
  <c r="M22" i="48"/>
  <c r="H22" i="48"/>
  <c r="J22" i="48" s="1"/>
  <c r="M21" i="48"/>
  <c r="H21" i="48"/>
  <c r="J21" i="48" s="1"/>
  <c r="M20" i="48"/>
  <c r="J20" i="48"/>
  <c r="H20" i="48"/>
  <c r="M19" i="48"/>
  <c r="H19" i="48"/>
  <c r="J19" i="48" s="1"/>
  <c r="M18" i="48"/>
  <c r="H18" i="48"/>
  <c r="J18" i="48" s="1"/>
  <c r="M17" i="48"/>
  <c r="H17" i="48"/>
  <c r="J17" i="48" s="1"/>
  <c r="M16" i="48"/>
  <c r="J16" i="48"/>
  <c r="H16" i="48"/>
  <c r="M15" i="48"/>
  <c r="H15" i="48"/>
  <c r="J15" i="48" s="1"/>
  <c r="M14" i="48"/>
  <c r="H14" i="48"/>
  <c r="J14" i="48" s="1"/>
  <c r="M13" i="48"/>
  <c r="H13" i="48"/>
  <c r="J13" i="48" s="1"/>
  <c r="M12" i="48"/>
  <c r="J12" i="48"/>
  <c r="H12" i="48"/>
  <c r="M11" i="48"/>
  <c r="H11" i="48"/>
  <c r="J11" i="48" s="1"/>
  <c r="M10" i="48"/>
  <c r="M23" i="48" s="1"/>
  <c r="M53" i="48" s="1"/>
  <c r="H10" i="48"/>
  <c r="H23" i="48" s="1"/>
  <c r="J53" i="49" l="1"/>
  <c r="H53" i="48"/>
  <c r="J10" i="48"/>
  <c r="J23" i="48" s="1"/>
  <c r="J24" i="48"/>
  <c r="J37" i="48" s="1"/>
  <c r="J38" i="48"/>
  <c r="J51" i="48" s="1"/>
  <c r="M52" i="47"/>
  <c r="N51" i="47"/>
  <c r="L51" i="47"/>
  <c r="K51" i="47"/>
  <c r="G51" i="47"/>
  <c r="F51" i="47"/>
  <c r="M50" i="47"/>
  <c r="H50" i="47"/>
  <c r="M49" i="47"/>
  <c r="H49" i="47"/>
  <c r="J49" i="47" s="1"/>
  <c r="M48" i="47"/>
  <c r="H48" i="47"/>
  <c r="J48" i="47" s="1"/>
  <c r="M47" i="47"/>
  <c r="J47" i="47"/>
  <c r="H47" i="47"/>
  <c r="M46" i="47"/>
  <c r="H46" i="47"/>
  <c r="J46" i="47" s="1"/>
  <c r="M45" i="47"/>
  <c r="H45" i="47"/>
  <c r="J45" i="47" s="1"/>
  <c r="M44" i="47"/>
  <c r="H44" i="47"/>
  <c r="J44" i="47" s="1"/>
  <c r="M43" i="47"/>
  <c r="J43" i="47"/>
  <c r="H43" i="47"/>
  <c r="M42" i="47"/>
  <c r="H42" i="47"/>
  <c r="J42" i="47" s="1"/>
  <c r="M41" i="47"/>
  <c r="H41" i="47"/>
  <c r="J41" i="47" s="1"/>
  <c r="M40" i="47"/>
  <c r="H40" i="47"/>
  <c r="J40" i="47" s="1"/>
  <c r="M39" i="47"/>
  <c r="J39" i="47"/>
  <c r="H39" i="47"/>
  <c r="M38" i="47"/>
  <c r="M51" i="47" s="1"/>
  <c r="H38" i="47"/>
  <c r="H51" i="47" s="1"/>
  <c r="I50" i="47" s="1"/>
  <c r="I51" i="47" s="1"/>
  <c r="N37" i="47"/>
  <c r="L37" i="47"/>
  <c r="K37" i="47"/>
  <c r="G37" i="47"/>
  <c r="F37" i="47"/>
  <c r="M36" i="47"/>
  <c r="H36" i="47"/>
  <c r="M35" i="47"/>
  <c r="H35" i="47"/>
  <c r="J35" i="47" s="1"/>
  <c r="M34" i="47"/>
  <c r="H34" i="47"/>
  <c r="J34" i="47" s="1"/>
  <c r="M33" i="47"/>
  <c r="H33" i="47"/>
  <c r="J33" i="47" s="1"/>
  <c r="M32" i="47"/>
  <c r="J32" i="47"/>
  <c r="H32" i="47"/>
  <c r="M31" i="47"/>
  <c r="H31" i="47"/>
  <c r="J31" i="47" s="1"/>
  <c r="M30" i="47"/>
  <c r="H30" i="47"/>
  <c r="J30" i="47" s="1"/>
  <c r="M29" i="47"/>
  <c r="H29" i="47"/>
  <c r="J29" i="47" s="1"/>
  <c r="M28" i="47"/>
  <c r="J28" i="47"/>
  <c r="H28" i="47"/>
  <c r="M27" i="47"/>
  <c r="H27" i="47"/>
  <c r="J27" i="47" s="1"/>
  <c r="M26" i="47"/>
  <c r="H26" i="47"/>
  <c r="J26" i="47" s="1"/>
  <c r="M25" i="47"/>
  <c r="H25" i="47"/>
  <c r="J25" i="47" s="1"/>
  <c r="M24" i="47"/>
  <c r="M37" i="47" s="1"/>
  <c r="J24" i="47"/>
  <c r="H24" i="47"/>
  <c r="N23" i="47"/>
  <c r="N53" i="47" s="1"/>
  <c r="L23" i="47"/>
  <c r="L53" i="47" s="1"/>
  <c r="K23" i="47"/>
  <c r="K53" i="47" s="1"/>
  <c r="G23" i="47"/>
  <c r="G53" i="47" s="1"/>
  <c r="F23" i="47"/>
  <c r="F53" i="47" s="1"/>
  <c r="M22" i="47"/>
  <c r="H22" i="47"/>
  <c r="M21" i="47"/>
  <c r="J21" i="47"/>
  <c r="H21" i="47"/>
  <c r="M20" i="47"/>
  <c r="H20" i="47"/>
  <c r="J20" i="47" s="1"/>
  <c r="M19" i="47"/>
  <c r="H19" i="47"/>
  <c r="J19" i="47" s="1"/>
  <c r="M18" i="47"/>
  <c r="H18" i="47"/>
  <c r="J18" i="47" s="1"/>
  <c r="M17" i="47"/>
  <c r="J17" i="47"/>
  <c r="H17" i="47"/>
  <c r="M16" i="47"/>
  <c r="H16" i="47"/>
  <c r="J16" i="47" s="1"/>
  <c r="M15" i="47"/>
  <c r="H15" i="47"/>
  <c r="J15" i="47" s="1"/>
  <c r="M14" i="47"/>
  <c r="H14" i="47"/>
  <c r="J14" i="47" s="1"/>
  <c r="M13" i="47"/>
  <c r="J13" i="47"/>
  <c r="H13" i="47"/>
  <c r="M12" i="47"/>
  <c r="H12" i="47"/>
  <c r="J12" i="47" s="1"/>
  <c r="M11" i="47"/>
  <c r="H11" i="47"/>
  <c r="J11" i="47" s="1"/>
  <c r="M10" i="47"/>
  <c r="M23" i="47" s="1"/>
  <c r="H10" i="47"/>
  <c r="J10" i="47" s="1"/>
  <c r="J53" i="48" l="1"/>
  <c r="M53" i="47"/>
  <c r="J50" i="47"/>
  <c r="H23" i="47"/>
  <c r="H37" i="47"/>
  <c r="I36" i="47" s="1"/>
  <c r="J38" i="47"/>
  <c r="J51" i="47" s="1"/>
  <c r="I53" i="46"/>
  <c r="N51" i="46"/>
  <c r="N53" i="46" s="1"/>
  <c r="M51" i="46"/>
  <c r="L51" i="46"/>
  <c r="L53" i="46" s="1"/>
  <c r="K51" i="46"/>
  <c r="K53" i="46" s="1"/>
  <c r="G51" i="46"/>
  <c r="G53" i="46" s="1"/>
  <c r="F51" i="46"/>
  <c r="H51" i="46" s="1"/>
  <c r="J51" i="46" s="1"/>
  <c r="J50" i="46"/>
  <c r="H50" i="46"/>
  <c r="H49" i="46"/>
  <c r="J49" i="46" s="1"/>
  <c r="J48" i="46"/>
  <c r="H48" i="46"/>
  <c r="H47" i="46"/>
  <c r="J47" i="46" s="1"/>
  <c r="J46" i="46"/>
  <c r="H46" i="46"/>
  <c r="H45" i="46"/>
  <c r="J45" i="46" s="1"/>
  <c r="J44" i="46"/>
  <c r="H44" i="46"/>
  <c r="H43" i="46"/>
  <c r="J43" i="46" s="1"/>
  <c r="J42" i="46"/>
  <c r="H42" i="46"/>
  <c r="H41" i="46"/>
  <c r="J41" i="46" s="1"/>
  <c r="J40" i="46"/>
  <c r="H40" i="46"/>
  <c r="H39" i="46"/>
  <c r="J39" i="46" s="1"/>
  <c r="J38" i="46"/>
  <c r="H38" i="46"/>
  <c r="N37" i="46"/>
  <c r="L37" i="46"/>
  <c r="K37" i="46"/>
  <c r="I37" i="46"/>
  <c r="H37" i="46"/>
  <c r="J37" i="46" s="1"/>
  <c r="G37" i="46"/>
  <c r="F37" i="46"/>
  <c r="H36" i="46"/>
  <c r="J36" i="46" s="1"/>
  <c r="J35" i="46"/>
  <c r="H35" i="46"/>
  <c r="H34" i="46"/>
  <c r="J34" i="46" s="1"/>
  <c r="J33" i="46"/>
  <c r="H33" i="46"/>
  <c r="H32" i="46"/>
  <c r="J32" i="46" s="1"/>
  <c r="J31" i="46"/>
  <c r="H31" i="46"/>
  <c r="H30" i="46"/>
  <c r="J30" i="46" s="1"/>
  <c r="J29" i="46"/>
  <c r="H29" i="46"/>
  <c r="H28" i="46"/>
  <c r="J28" i="46" s="1"/>
  <c r="J27" i="46"/>
  <c r="H27" i="46"/>
  <c r="H26" i="46"/>
  <c r="J26" i="46" s="1"/>
  <c r="J25" i="46"/>
  <c r="H25" i="46"/>
  <c r="M24" i="46"/>
  <c r="M37" i="46" s="1"/>
  <c r="J24" i="46"/>
  <c r="H24" i="46"/>
  <c r="N23" i="46"/>
  <c r="L23" i="46"/>
  <c r="K23" i="46"/>
  <c r="I23" i="46"/>
  <c r="H23" i="46"/>
  <c r="H53" i="46" s="1"/>
  <c r="J53" i="46" s="1"/>
  <c r="G23" i="46"/>
  <c r="F23" i="46"/>
  <c r="H22" i="46"/>
  <c r="J22" i="46" s="1"/>
  <c r="J21" i="46"/>
  <c r="H21" i="46"/>
  <c r="H20" i="46"/>
  <c r="J20" i="46" s="1"/>
  <c r="J19" i="46"/>
  <c r="H19" i="46"/>
  <c r="H18" i="46"/>
  <c r="J18" i="46" s="1"/>
  <c r="J17" i="46"/>
  <c r="H17" i="46"/>
  <c r="H16" i="46"/>
  <c r="J16" i="46" s="1"/>
  <c r="J15" i="46"/>
  <c r="H15" i="46"/>
  <c r="H14" i="46"/>
  <c r="J14" i="46" s="1"/>
  <c r="J13" i="46"/>
  <c r="H13" i="46"/>
  <c r="H12" i="46"/>
  <c r="J12" i="46" s="1"/>
  <c r="J11" i="46"/>
  <c r="H11" i="46"/>
  <c r="M10" i="46"/>
  <c r="M23" i="46" s="1"/>
  <c r="J10" i="46"/>
  <c r="H10" i="46"/>
  <c r="I37" i="47" l="1"/>
  <c r="J36" i="47"/>
  <c r="J37" i="47" s="1"/>
  <c r="I22" i="47"/>
  <c r="H53" i="47"/>
  <c r="M53" i="46"/>
  <c r="F53" i="46"/>
  <c r="J23" i="46"/>
  <c r="L53" i="45"/>
  <c r="I53" i="45"/>
  <c r="M52" i="45"/>
  <c r="N51" i="45"/>
  <c r="L51" i="45"/>
  <c r="K51" i="45"/>
  <c r="I51" i="45"/>
  <c r="G51" i="45"/>
  <c r="F51" i="45"/>
  <c r="M50" i="45"/>
  <c r="H50" i="45"/>
  <c r="J50" i="45" s="1"/>
  <c r="M49" i="45"/>
  <c r="H49" i="45"/>
  <c r="J49" i="45" s="1"/>
  <c r="M48" i="45"/>
  <c r="J48" i="45"/>
  <c r="H48" i="45"/>
  <c r="M47" i="45"/>
  <c r="H47" i="45"/>
  <c r="J47" i="45" s="1"/>
  <c r="M46" i="45"/>
  <c r="H46" i="45"/>
  <c r="J46" i="45" s="1"/>
  <c r="M45" i="45"/>
  <c r="H45" i="45"/>
  <c r="J45" i="45" s="1"/>
  <c r="M44" i="45"/>
  <c r="J44" i="45"/>
  <c r="H44" i="45"/>
  <c r="M43" i="45"/>
  <c r="H43" i="45"/>
  <c r="J43" i="45" s="1"/>
  <c r="M42" i="45"/>
  <c r="H42" i="45"/>
  <c r="J42" i="45" s="1"/>
  <c r="M41" i="45"/>
  <c r="H41" i="45"/>
  <c r="J41" i="45" s="1"/>
  <c r="M40" i="45"/>
  <c r="J40" i="45"/>
  <c r="H40" i="45"/>
  <c r="M39" i="45"/>
  <c r="H39" i="45"/>
  <c r="J39" i="45" s="1"/>
  <c r="M38" i="45"/>
  <c r="M51" i="45" s="1"/>
  <c r="H38" i="45"/>
  <c r="H51" i="45" s="1"/>
  <c r="N37" i="45"/>
  <c r="L37" i="45"/>
  <c r="K37" i="45"/>
  <c r="I37" i="45"/>
  <c r="G37" i="45"/>
  <c r="F37" i="45"/>
  <c r="M36" i="45"/>
  <c r="H36" i="45"/>
  <c r="J36" i="45" s="1"/>
  <c r="M35" i="45"/>
  <c r="H35" i="45"/>
  <c r="J35" i="45" s="1"/>
  <c r="M34" i="45"/>
  <c r="J34" i="45"/>
  <c r="H34" i="45"/>
  <c r="M33" i="45"/>
  <c r="H33" i="45"/>
  <c r="J33" i="45" s="1"/>
  <c r="M32" i="45"/>
  <c r="H32" i="45"/>
  <c r="J32" i="45" s="1"/>
  <c r="M31" i="45"/>
  <c r="H31" i="45"/>
  <c r="J31" i="45" s="1"/>
  <c r="M30" i="45"/>
  <c r="J30" i="45"/>
  <c r="H30" i="45"/>
  <c r="M29" i="45"/>
  <c r="H29" i="45"/>
  <c r="J29" i="45" s="1"/>
  <c r="M28" i="45"/>
  <c r="H28" i="45"/>
  <c r="J28" i="45" s="1"/>
  <c r="M27" i="45"/>
  <c r="H27" i="45"/>
  <c r="J27" i="45" s="1"/>
  <c r="M26" i="45"/>
  <c r="J26" i="45"/>
  <c r="H26" i="45"/>
  <c r="M25" i="45"/>
  <c r="H25" i="45"/>
  <c r="J25" i="45" s="1"/>
  <c r="M24" i="45"/>
  <c r="M37" i="45" s="1"/>
  <c r="H24" i="45"/>
  <c r="H37" i="45" s="1"/>
  <c r="N23" i="45"/>
  <c r="N53" i="45" s="1"/>
  <c r="L23" i="45"/>
  <c r="K23" i="45"/>
  <c r="K53" i="45" s="1"/>
  <c r="I23" i="45"/>
  <c r="G23" i="45"/>
  <c r="G53" i="45" s="1"/>
  <c r="F23" i="45"/>
  <c r="F53" i="45" s="1"/>
  <c r="M22" i="45"/>
  <c r="H22" i="45"/>
  <c r="J22" i="45" s="1"/>
  <c r="M21" i="45"/>
  <c r="H21" i="45"/>
  <c r="J21" i="45" s="1"/>
  <c r="M20" i="45"/>
  <c r="J20" i="45"/>
  <c r="H20" i="45"/>
  <c r="M19" i="45"/>
  <c r="H19" i="45"/>
  <c r="J19" i="45" s="1"/>
  <c r="M18" i="45"/>
  <c r="H18" i="45"/>
  <c r="J18" i="45" s="1"/>
  <c r="M17" i="45"/>
  <c r="H17" i="45"/>
  <c r="J17" i="45" s="1"/>
  <c r="M16" i="45"/>
  <c r="J16" i="45"/>
  <c r="H16" i="45"/>
  <c r="M15" i="45"/>
  <c r="H15" i="45"/>
  <c r="J15" i="45" s="1"/>
  <c r="M14" i="45"/>
  <c r="H14" i="45"/>
  <c r="J14" i="45" s="1"/>
  <c r="M13" i="45"/>
  <c r="H13" i="45"/>
  <c r="J13" i="45" s="1"/>
  <c r="M12" i="45"/>
  <c r="J12" i="45"/>
  <c r="H12" i="45"/>
  <c r="M11" i="45"/>
  <c r="H11" i="45"/>
  <c r="J11" i="45" s="1"/>
  <c r="M10" i="45"/>
  <c r="M23" i="45" s="1"/>
  <c r="M53" i="45" s="1"/>
  <c r="H10" i="45"/>
  <c r="H23" i="45" s="1"/>
  <c r="I23" i="47" l="1"/>
  <c r="I53" i="47" s="1"/>
  <c r="J22" i="47"/>
  <c r="J23" i="47" s="1"/>
  <c r="J53" i="47" s="1"/>
  <c r="H53" i="45"/>
  <c r="J10" i="45"/>
  <c r="J23" i="45" s="1"/>
  <c r="J24" i="45"/>
  <c r="J37" i="45" s="1"/>
  <c r="J38" i="45"/>
  <c r="J51" i="45" s="1"/>
  <c r="L53" i="43"/>
  <c r="I53" i="43"/>
  <c r="M52" i="43"/>
  <c r="N51" i="43"/>
  <c r="L51" i="43"/>
  <c r="K51" i="43"/>
  <c r="I51" i="43"/>
  <c r="G51" i="43"/>
  <c r="F51" i="43"/>
  <c r="M50" i="43"/>
  <c r="H50" i="43"/>
  <c r="J50" i="43" s="1"/>
  <c r="M49" i="43"/>
  <c r="H49" i="43"/>
  <c r="J49" i="43" s="1"/>
  <c r="M48" i="43"/>
  <c r="J48" i="43"/>
  <c r="H48" i="43"/>
  <c r="M47" i="43"/>
  <c r="H47" i="43"/>
  <c r="J47" i="43" s="1"/>
  <c r="M46" i="43"/>
  <c r="H46" i="43"/>
  <c r="J46" i="43" s="1"/>
  <c r="M45" i="43"/>
  <c r="H45" i="43"/>
  <c r="J45" i="43" s="1"/>
  <c r="M44" i="43"/>
  <c r="J44" i="43"/>
  <c r="H44" i="43"/>
  <c r="M43" i="43"/>
  <c r="H43" i="43"/>
  <c r="J43" i="43" s="1"/>
  <c r="M42" i="43"/>
  <c r="H42" i="43"/>
  <c r="J42" i="43" s="1"/>
  <c r="M41" i="43"/>
  <c r="H41" i="43"/>
  <c r="J41" i="43" s="1"/>
  <c r="M40" i="43"/>
  <c r="J40" i="43"/>
  <c r="H40" i="43"/>
  <c r="M39" i="43"/>
  <c r="H39" i="43"/>
  <c r="J39" i="43" s="1"/>
  <c r="M38" i="43"/>
  <c r="M51" i="43" s="1"/>
  <c r="H38" i="43"/>
  <c r="H51" i="43" s="1"/>
  <c r="N37" i="43"/>
  <c r="L37" i="43"/>
  <c r="K37" i="43"/>
  <c r="I37" i="43"/>
  <c r="G37" i="43"/>
  <c r="F37" i="43"/>
  <c r="M36" i="43"/>
  <c r="H36" i="43"/>
  <c r="J36" i="43" s="1"/>
  <c r="M35" i="43"/>
  <c r="H35" i="43"/>
  <c r="J35" i="43" s="1"/>
  <c r="M34" i="43"/>
  <c r="J34" i="43"/>
  <c r="H34" i="43"/>
  <c r="M33" i="43"/>
  <c r="H33" i="43"/>
  <c r="J33" i="43" s="1"/>
  <c r="M32" i="43"/>
  <c r="H32" i="43"/>
  <c r="J32" i="43" s="1"/>
  <c r="M31" i="43"/>
  <c r="H31" i="43"/>
  <c r="J31" i="43" s="1"/>
  <c r="M30" i="43"/>
  <c r="J30" i="43"/>
  <c r="H30" i="43"/>
  <c r="M29" i="43"/>
  <c r="H29" i="43"/>
  <c r="J29" i="43" s="1"/>
  <c r="M28" i="43"/>
  <c r="H28" i="43"/>
  <c r="J28" i="43" s="1"/>
  <c r="M27" i="43"/>
  <c r="H27" i="43"/>
  <c r="J27" i="43" s="1"/>
  <c r="M26" i="43"/>
  <c r="J26" i="43"/>
  <c r="H26" i="43"/>
  <c r="M25" i="43"/>
  <c r="H25" i="43"/>
  <c r="J25" i="43" s="1"/>
  <c r="M24" i="43"/>
  <c r="M37" i="43" s="1"/>
  <c r="H24" i="43"/>
  <c r="H37" i="43" s="1"/>
  <c r="N23" i="43"/>
  <c r="N53" i="43" s="1"/>
  <c r="L23" i="43"/>
  <c r="K23" i="43"/>
  <c r="K53" i="43" s="1"/>
  <c r="I23" i="43"/>
  <c r="G23" i="43"/>
  <c r="G53" i="43" s="1"/>
  <c r="F23" i="43"/>
  <c r="F53" i="43" s="1"/>
  <c r="M22" i="43"/>
  <c r="H22" i="43"/>
  <c r="J22" i="43" s="1"/>
  <c r="M21" i="43"/>
  <c r="H21" i="43"/>
  <c r="J21" i="43" s="1"/>
  <c r="M20" i="43"/>
  <c r="J20" i="43"/>
  <c r="H20" i="43"/>
  <c r="M19" i="43"/>
  <c r="H19" i="43"/>
  <c r="J19" i="43" s="1"/>
  <c r="M18" i="43"/>
  <c r="H18" i="43"/>
  <c r="J18" i="43" s="1"/>
  <c r="M17" i="43"/>
  <c r="H17" i="43"/>
  <c r="J17" i="43" s="1"/>
  <c r="M16" i="43"/>
  <c r="J16" i="43"/>
  <c r="H16" i="43"/>
  <c r="M15" i="43"/>
  <c r="H15" i="43"/>
  <c r="J15" i="43" s="1"/>
  <c r="M14" i="43"/>
  <c r="H14" i="43"/>
  <c r="J14" i="43" s="1"/>
  <c r="M13" i="43"/>
  <c r="H13" i="43"/>
  <c r="J13" i="43" s="1"/>
  <c r="M12" i="43"/>
  <c r="J12" i="43"/>
  <c r="H12" i="43"/>
  <c r="M11" i="43"/>
  <c r="H11" i="43"/>
  <c r="J11" i="43" s="1"/>
  <c r="M10" i="43"/>
  <c r="M23" i="43" s="1"/>
  <c r="M53" i="43" s="1"/>
  <c r="H10" i="43"/>
  <c r="H23" i="43" s="1"/>
  <c r="J53" i="45" l="1"/>
  <c r="H53" i="43"/>
  <c r="J10" i="43"/>
  <c r="J23" i="43" s="1"/>
  <c r="J24" i="43"/>
  <c r="J37" i="43" s="1"/>
  <c r="J38" i="43"/>
  <c r="J51" i="43" s="1"/>
  <c r="I53" i="42"/>
  <c r="M52" i="42"/>
  <c r="N51" i="42"/>
  <c r="L51" i="42"/>
  <c r="K51" i="42"/>
  <c r="I51" i="42"/>
  <c r="G51" i="42"/>
  <c r="F51" i="42"/>
  <c r="M50" i="42"/>
  <c r="H50" i="42"/>
  <c r="J50" i="42" s="1"/>
  <c r="M49" i="42"/>
  <c r="H49" i="42"/>
  <c r="J49" i="42" s="1"/>
  <c r="M48" i="42"/>
  <c r="J48" i="42"/>
  <c r="H48" i="42"/>
  <c r="M47" i="42"/>
  <c r="H47" i="42"/>
  <c r="J47" i="42" s="1"/>
  <c r="M46" i="42"/>
  <c r="H46" i="42"/>
  <c r="J46" i="42" s="1"/>
  <c r="M45" i="42"/>
  <c r="H45" i="42"/>
  <c r="J45" i="42" s="1"/>
  <c r="M44" i="42"/>
  <c r="J44" i="42"/>
  <c r="H44" i="42"/>
  <c r="M43" i="42"/>
  <c r="H43" i="42"/>
  <c r="J43" i="42" s="1"/>
  <c r="M42" i="42"/>
  <c r="H42" i="42"/>
  <c r="J42" i="42" s="1"/>
  <c r="M41" i="42"/>
  <c r="H41" i="42"/>
  <c r="J41" i="42" s="1"/>
  <c r="M40" i="42"/>
  <c r="J40" i="42"/>
  <c r="H40" i="42"/>
  <c r="M39" i="42"/>
  <c r="H39" i="42"/>
  <c r="J39" i="42" s="1"/>
  <c r="M38" i="42"/>
  <c r="M51" i="42" s="1"/>
  <c r="H38" i="42"/>
  <c r="H51" i="42" s="1"/>
  <c r="N37" i="42"/>
  <c r="L37" i="42"/>
  <c r="K37" i="42"/>
  <c r="I37" i="42"/>
  <c r="G37" i="42"/>
  <c r="F37" i="42"/>
  <c r="M36" i="42"/>
  <c r="H36" i="42"/>
  <c r="J36" i="42" s="1"/>
  <c r="M35" i="42"/>
  <c r="H35" i="42"/>
  <c r="J35" i="42" s="1"/>
  <c r="M34" i="42"/>
  <c r="J34" i="42"/>
  <c r="H34" i="42"/>
  <c r="M33" i="42"/>
  <c r="H33" i="42"/>
  <c r="J33" i="42" s="1"/>
  <c r="M32" i="42"/>
  <c r="H32" i="42"/>
  <c r="J32" i="42" s="1"/>
  <c r="M31" i="42"/>
  <c r="H31" i="42"/>
  <c r="J31" i="42" s="1"/>
  <c r="M30" i="42"/>
  <c r="J30" i="42"/>
  <c r="H30" i="42"/>
  <c r="M29" i="42"/>
  <c r="H29" i="42"/>
  <c r="J29" i="42" s="1"/>
  <c r="M28" i="42"/>
  <c r="H28" i="42"/>
  <c r="J28" i="42" s="1"/>
  <c r="M27" i="42"/>
  <c r="H27" i="42"/>
  <c r="J27" i="42" s="1"/>
  <c r="M26" i="42"/>
  <c r="J26" i="42"/>
  <c r="H26" i="42"/>
  <c r="M25" i="42"/>
  <c r="H25" i="42"/>
  <c r="J25" i="42" s="1"/>
  <c r="M24" i="42"/>
  <c r="M37" i="42" s="1"/>
  <c r="H24" i="42"/>
  <c r="H37" i="42" s="1"/>
  <c r="N23" i="42"/>
  <c r="N53" i="42" s="1"/>
  <c r="L23" i="42"/>
  <c r="L53" i="42" s="1"/>
  <c r="K23" i="42"/>
  <c r="K53" i="42" s="1"/>
  <c r="I23" i="42"/>
  <c r="G23" i="42"/>
  <c r="G53" i="42" s="1"/>
  <c r="F23" i="42"/>
  <c r="F53" i="42" s="1"/>
  <c r="M22" i="42"/>
  <c r="H22" i="42"/>
  <c r="J22" i="42" s="1"/>
  <c r="M21" i="42"/>
  <c r="H21" i="42"/>
  <c r="J21" i="42" s="1"/>
  <c r="M20" i="42"/>
  <c r="J20" i="42"/>
  <c r="H20" i="42"/>
  <c r="M19" i="42"/>
  <c r="H19" i="42"/>
  <c r="J19" i="42" s="1"/>
  <c r="M18" i="42"/>
  <c r="H18" i="42"/>
  <c r="J18" i="42" s="1"/>
  <c r="M17" i="42"/>
  <c r="H17" i="42"/>
  <c r="J17" i="42" s="1"/>
  <c r="M16" i="42"/>
  <c r="J16" i="42"/>
  <c r="H16" i="42"/>
  <c r="M15" i="42"/>
  <c r="H15" i="42"/>
  <c r="J15" i="42" s="1"/>
  <c r="M14" i="42"/>
  <c r="H14" i="42"/>
  <c r="J14" i="42" s="1"/>
  <c r="M13" i="42"/>
  <c r="H13" i="42"/>
  <c r="J13" i="42" s="1"/>
  <c r="M12" i="42"/>
  <c r="J12" i="42"/>
  <c r="H12" i="42"/>
  <c r="M11" i="42"/>
  <c r="H11" i="42"/>
  <c r="J11" i="42" s="1"/>
  <c r="M10" i="42"/>
  <c r="M23" i="42" s="1"/>
  <c r="H10" i="42"/>
  <c r="H23" i="42" s="1"/>
  <c r="H53" i="42" s="1"/>
  <c r="J53" i="43" l="1"/>
  <c r="M53" i="42"/>
  <c r="J24" i="42"/>
  <c r="J37" i="42" s="1"/>
  <c r="J10" i="42"/>
  <c r="J23" i="42" s="1"/>
  <c r="J53" i="42" s="1"/>
  <c r="J38" i="42"/>
  <c r="J51" i="42" s="1"/>
  <c r="M52" i="41"/>
  <c r="N51" i="41"/>
  <c r="L51" i="41"/>
  <c r="K51" i="41"/>
  <c r="I51" i="41"/>
  <c r="G51" i="41"/>
  <c r="F51" i="41"/>
  <c r="M50" i="41"/>
  <c r="J50" i="41"/>
  <c r="H50" i="41"/>
  <c r="M49" i="41"/>
  <c r="H49" i="41"/>
  <c r="J49" i="41" s="1"/>
  <c r="M48" i="41"/>
  <c r="J48" i="41"/>
  <c r="H48" i="41"/>
  <c r="M47" i="41"/>
  <c r="H47" i="41"/>
  <c r="J47" i="41" s="1"/>
  <c r="M46" i="41"/>
  <c r="J46" i="41"/>
  <c r="H46" i="41"/>
  <c r="M45" i="41"/>
  <c r="H45" i="41"/>
  <c r="J45" i="41" s="1"/>
  <c r="M44" i="41"/>
  <c r="J44" i="41"/>
  <c r="H44" i="41"/>
  <c r="M43" i="41"/>
  <c r="H43" i="41"/>
  <c r="J43" i="41" s="1"/>
  <c r="M42" i="41"/>
  <c r="J42" i="41"/>
  <c r="H42" i="41"/>
  <c r="M41" i="41"/>
  <c r="H41" i="41"/>
  <c r="J41" i="41" s="1"/>
  <c r="M40" i="41"/>
  <c r="J40" i="41"/>
  <c r="H40" i="41"/>
  <c r="M39" i="41"/>
  <c r="H39" i="41"/>
  <c r="J39" i="41" s="1"/>
  <c r="M38" i="41"/>
  <c r="M51" i="41" s="1"/>
  <c r="J38" i="41"/>
  <c r="J51" i="41" s="1"/>
  <c r="H38" i="41"/>
  <c r="H51" i="41" s="1"/>
  <c r="N37" i="41"/>
  <c r="L37" i="41"/>
  <c r="K37" i="41"/>
  <c r="I37" i="41"/>
  <c r="G37" i="41"/>
  <c r="F37" i="41"/>
  <c r="M36" i="41"/>
  <c r="H36" i="41"/>
  <c r="J36" i="41" s="1"/>
  <c r="M35" i="41"/>
  <c r="H35" i="41"/>
  <c r="J35" i="41" s="1"/>
  <c r="M34" i="41"/>
  <c r="J34" i="41"/>
  <c r="H34" i="41"/>
  <c r="M33" i="41"/>
  <c r="H33" i="41"/>
  <c r="J33" i="41" s="1"/>
  <c r="M32" i="41"/>
  <c r="H32" i="41"/>
  <c r="J32" i="41" s="1"/>
  <c r="M31" i="41"/>
  <c r="H31" i="41"/>
  <c r="J31" i="41" s="1"/>
  <c r="M30" i="41"/>
  <c r="J30" i="41"/>
  <c r="H30" i="41"/>
  <c r="M29" i="41"/>
  <c r="H29" i="41"/>
  <c r="J29" i="41" s="1"/>
  <c r="M28" i="41"/>
  <c r="H28" i="41"/>
  <c r="J28" i="41" s="1"/>
  <c r="M27" i="41"/>
  <c r="J27" i="41"/>
  <c r="H27" i="41"/>
  <c r="M26" i="41"/>
  <c r="J26" i="41"/>
  <c r="H26" i="41"/>
  <c r="M25" i="41"/>
  <c r="H25" i="41"/>
  <c r="J25" i="41" s="1"/>
  <c r="M24" i="41"/>
  <c r="M37" i="41" s="1"/>
  <c r="H24" i="41"/>
  <c r="H37" i="41" s="1"/>
  <c r="N23" i="41"/>
  <c r="N53" i="41" s="1"/>
  <c r="L23" i="41"/>
  <c r="L53" i="41" s="1"/>
  <c r="K23" i="41"/>
  <c r="K53" i="41" s="1"/>
  <c r="I23" i="41"/>
  <c r="I53" i="41" s="1"/>
  <c r="G23" i="41"/>
  <c r="G53" i="41" s="1"/>
  <c r="F23" i="41"/>
  <c r="F53" i="41" s="1"/>
  <c r="M22" i="41"/>
  <c r="H22" i="41"/>
  <c r="J22" i="41" s="1"/>
  <c r="M21" i="41"/>
  <c r="J21" i="41"/>
  <c r="H21" i="41"/>
  <c r="M20" i="41"/>
  <c r="J20" i="41"/>
  <c r="H20" i="41"/>
  <c r="M19" i="41"/>
  <c r="H19" i="41"/>
  <c r="J19" i="41" s="1"/>
  <c r="M18" i="41"/>
  <c r="H18" i="41"/>
  <c r="J18" i="41" s="1"/>
  <c r="M17" i="41"/>
  <c r="J17" i="41"/>
  <c r="H17" i="41"/>
  <c r="M16" i="41"/>
  <c r="J16" i="41"/>
  <c r="H16" i="41"/>
  <c r="M15" i="41"/>
  <c r="H15" i="41"/>
  <c r="J15" i="41" s="1"/>
  <c r="M14" i="41"/>
  <c r="H14" i="41"/>
  <c r="J14" i="41" s="1"/>
  <c r="M13" i="41"/>
  <c r="J13" i="41"/>
  <c r="H13" i="41"/>
  <c r="M12" i="41"/>
  <c r="J12" i="41"/>
  <c r="H12" i="41"/>
  <c r="M11" i="41"/>
  <c r="H11" i="41"/>
  <c r="J11" i="41" s="1"/>
  <c r="M10" i="41"/>
  <c r="M23" i="41" s="1"/>
  <c r="H10" i="41"/>
  <c r="H23" i="41" s="1"/>
  <c r="H53" i="41" s="1"/>
  <c r="M53" i="41" l="1"/>
  <c r="J10" i="41"/>
  <c r="J23" i="41" s="1"/>
  <c r="J24" i="41"/>
  <c r="J37" i="41" s="1"/>
  <c r="N51" i="40"/>
  <c r="L51" i="40"/>
  <c r="K51" i="40"/>
  <c r="I51" i="40"/>
  <c r="G51" i="40"/>
  <c r="F51" i="40"/>
  <c r="M50" i="40"/>
  <c r="J50" i="40"/>
  <c r="H50" i="40"/>
  <c r="M49" i="40"/>
  <c r="J49" i="40"/>
  <c r="H49" i="40"/>
  <c r="M48" i="40"/>
  <c r="J48" i="40"/>
  <c r="H48" i="40"/>
  <c r="M47" i="40"/>
  <c r="H47" i="40"/>
  <c r="J47" i="40" s="1"/>
  <c r="M46" i="40"/>
  <c r="J46" i="40"/>
  <c r="H46" i="40"/>
  <c r="M45" i="40"/>
  <c r="J45" i="40"/>
  <c r="H45" i="40"/>
  <c r="M44" i="40"/>
  <c r="J44" i="40"/>
  <c r="H44" i="40"/>
  <c r="M43" i="40"/>
  <c r="H43" i="40"/>
  <c r="J43" i="40" s="1"/>
  <c r="M42" i="40"/>
  <c r="H42" i="40"/>
  <c r="J42" i="40" s="1"/>
  <c r="M41" i="40"/>
  <c r="J41" i="40"/>
  <c r="H41" i="40"/>
  <c r="M40" i="40"/>
  <c r="J40" i="40"/>
  <c r="H40" i="40"/>
  <c r="M39" i="40"/>
  <c r="H39" i="40"/>
  <c r="J39" i="40" s="1"/>
  <c r="M38" i="40"/>
  <c r="M51" i="40" s="1"/>
  <c r="H38" i="40"/>
  <c r="H51" i="40" s="1"/>
  <c r="N37" i="40"/>
  <c r="L37" i="40"/>
  <c r="K37" i="40"/>
  <c r="I37" i="40"/>
  <c r="G37" i="40"/>
  <c r="F37" i="40"/>
  <c r="M36" i="40"/>
  <c r="H36" i="40"/>
  <c r="J36" i="40" s="1"/>
  <c r="M35" i="40"/>
  <c r="J35" i="40"/>
  <c r="H35" i="40"/>
  <c r="M34" i="40"/>
  <c r="J34" i="40"/>
  <c r="H34" i="40"/>
  <c r="M33" i="40"/>
  <c r="H33" i="40"/>
  <c r="J33" i="40" s="1"/>
  <c r="M32" i="40"/>
  <c r="H32" i="40"/>
  <c r="J32" i="40" s="1"/>
  <c r="M31" i="40"/>
  <c r="J31" i="40"/>
  <c r="H31" i="40"/>
  <c r="M30" i="40"/>
  <c r="J30" i="40"/>
  <c r="H30" i="40"/>
  <c r="M29" i="40"/>
  <c r="H29" i="40"/>
  <c r="J29" i="40" s="1"/>
  <c r="M28" i="40"/>
  <c r="J28" i="40"/>
  <c r="H28" i="40"/>
  <c r="M27" i="40"/>
  <c r="H27" i="40"/>
  <c r="J27" i="40" s="1"/>
  <c r="M26" i="40"/>
  <c r="J26" i="40"/>
  <c r="H26" i="40"/>
  <c r="M25" i="40"/>
  <c r="H25" i="40"/>
  <c r="J25" i="40" s="1"/>
  <c r="M24" i="40"/>
  <c r="M37" i="40" s="1"/>
  <c r="J24" i="40"/>
  <c r="H24" i="40"/>
  <c r="H37" i="40" s="1"/>
  <c r="N23" i="40"/>
  <c r="N53" i="40" s="1"/>
  <c r="L23" i="40"/>
  <c r="L53" i="40" s="1"/>
  <c r="K23" i="40"/>
  <c r="K53" i="40" s="1"/>
  <c r="I23" i="40"/>
  <c r="I53" i="40" s="1"/>
  <c r="G23" i="40"/>
  <c r="G53" i="40" s="1"/>
  <c r="F23" i="40"/>
  <c r="F53" i="40" s="1"/>
  <c r="M22" i="40"/>
  <c r="J22" i="40"/>
  <c r="H22" i="40"/>
  <c r="M21" i="40"/>
  <c r="J21" i="40"/>
  <c r="H21" i="40"/>
  <c r="M20" i="40"/>
  <c r="J20" i="40"/>
  <c r="H20" i="40"/>
  <c r="M19" i="40"/>
  <c r="H19" i="40"/>
  <c r="J19" i="40" s="1"/>
  <c r="M18" i="40"/>
  <c r="J18" i="40"/>
  <c r="H18" i="40"/>
  <c r="M17" i="40"/>
  <c r="J17" i="40"/>
  <c r="H17" i="40"/>
  <c r="M16" i="40"/>
  <c r="J16" i="40"/>
  <c r="H16" i="40"/>
  <c r="M15" i="40"/>
  <c r="H15" i="40"/>
  <c r="J15" i="40" s="1"/>
  <c r="M14" i="40"/>
  <c r="J14" i="40"/>
  <c r="H14" i="40"/>
  <c r="M13" i="40"/>
  <c r="J13" i="40"/>
  <c r="H13" i="40"/>
  <c r="M12" i="40"/>
  <c r="J12" i="40"/>
  <c r="H12" i="40"/>
  <c r="M11" i="40"/>
  <c r="H11" i="40"/>
  <c r="J11" i="40" s="1"/>
  <c r="M10" i="40"/>
  <c r="M23" i="40" s="1"/>
  <c r="M53" i="40" s="1"/>
  <c r="J10" i="40"/>
  <c r="H10" i="40"/>
  <c r="H23" i="40" s="1"/>
  <c r="J53" i="41" l="1"/>
  <c r="J37" i="40"/>
  <c r="H53" i="40"/>
  <c r="J23" i="40"/>
  <c r="J53" i="40" s="1"/>
  <c r="J38" i="40"/>
  <c r="J51" i="40" s="1"/>
  <c r="N53" i="39"/>
  <c r="K53" i="39"/>
  <c r="G53" i="39"/>
  <c r="F53" i="39"/>
  <c r="M52" i="39"/>
  <c r="N51" i="39"/>
  <c r="L51" i="39"/>
  <c r="K51" i="39"/>
  <c r="I51" i="39"/>
  <c r="G51" i="39"/>
  <c r="F51" i="39"/>
  <c r="M50" i="39"/>
  <c r="J50" i="39"/>
  <c r="H50" i="39"/>
  <c r="M49" i="39"/>
  <c r="H49" i="39"/>
  <c r="J49" i="39" s="1"/>
  <c r="M48" i="39"/>
  <c r="H48" i="39"/>
  <c r="J48" i="39" s="1"/>
  <c r="M47" i="39"/>
  <c r="H47" i="39"/>
  <c r="J47" i="39" s="1"/>
  <c r="M46" i="39"/>
  <c r="J46" i="39"/>
  <c r="H46" i="39"/>
  <c r="M45" i="39"/>
  <c r="H45" i="39"/>
  <c r="J45" i="39" s="1"/>
  <c r="M44" i="39"/>
  <c r="H44" i="39"/>
  <c r="J44" i="39" s="1"/>
  <c r="M43" i="39"/>
  <c r="H43" i="39"/>
  <c r="J43" i="39" s="1"/>
  <c r="M42" i="39"/>
  <c r="J42" i="39"/>
  <c r="H42" i="39"/>
  <c r="M41" i="39"/>
  <c r="H41" i="39"/>
  <c r="H51" i="39" s="1"/>
  <c r="M40" i="39"/>
  <c r="H40" i="39"/>
  <c r="J40" i="39" s="1"/>
  <c r="M39" i="39"/>
  <c r="H39" i="39"/>
  <c r="J39" i="39" s="1"/>
  <c r="M38" i="39"/>
  <c r="M51" i="39" s="1"/>
  <c r="J38" i="39"/>
  <c r="H38" i="39"/>
  <c r="N37" i="39"/>
  <c r="L37" i="39"/>
  <c r="K37" i="39"/>
  <c r="I37" i="39"/>
  <c r="G37" i="39"/>
  <c r="F37" i="39"/>
  <c r="M36" i="39"/>
  <c r="J36" i="39"/>
  <c r="H36" i="39"/>
  <c r="M35" i="39"/>
  <c r="H35" i="39"/>
  <c r="J35" i="39" s="1"/>
  <c r="M34" i="39"/>
  <c r="H34" i="39"/>
  <c r="J34" i="39" s="1"/>
  <c r="M33" i="39"/>
  <c r="H33" i="39"/>
  <c r="J33" i="39" s="1"/>
  <c r="M32" i="39"/>
  <c r="J32" i="39"/>
  <c r="H32" i="39"/>
  <c r="M31" i="39"/>
  <c r="H31" i="39"/>
  <c r="J31" i="39" s="1"/>
  <c r="M30" i="39"/>
  <c r="H30" i="39"/>
  <c r="J30" i="39" s="1"/>
  <c r="M29" i="39"/>
  <c r="H29" i="39"/>
  <c r="J29" i="39" s="1"/>
  <c r="M28" i="39"/>
  <c r="J28" i="39"/>
  <c r="H28" i="39"/>
  <c r="M27" i="39"/>
  <c r="H27" i="39"/>
  <c r="J27" i="39" s="1"/>
  <c r="M26" i="39"/>
  <c r="H26" i="39"/>
  <c r="J26" i="39" s="1"/>
  <c r="M25" i="39"/>
  <c r="H25" i="39"/>
  <c r="J25" i="39" s="1"/>
  <c r="M24" i="39"/>
  <c r="M37" i="39" s="1"/>
  <c r="J24" i="39"/>
  <c r="H24" i="39"/>
  <c r="N23" i="39"/>
  <c r="L23" i="39"/>
  <c r="L53" i="39" s="1"/>
  <c r="K23" i="39"/>
  <c r="I23" i="39"/>
  <c r="I53" i="39" s="1"/>
  <c r="G23" i="39"/>
  <c r="F23" i="39"/>
  <c r="M22" i="39"/>
  <c r="J22" i="39"/>
  <c r="H22" i="39"/>
  <c r="M21" i="39"/>
  <c r="H21" i="39"/>
  <c r="J21" i="39" s="1"/>
  <c r="M20" i="39"/>
  <c r="H20" i="39"/>
  <c r="J20" i="39" s="1"/>
  <c r="M19" i="39"/>
  <c r="H19" i="39"/>
  <c r="J19" i="39" s="1"/>
  <c r="M18" i="39"/>
  <c r="J18" i="39"/>
  <c r="H18" i="39"/>
  <c r="M17" i="39"/>
  <c r="H17" i="39"/>
  <c r="J17" i="39" s="1"/>
  <c r="M16" i="39"/>
  <c r="H16" i="39"/>
  <c r="J16" i="39" s="1"/>
  <c r="M15" i="39"/>
  <c r="H15" i="39"/>
  <c r="J15" i="39" s="1"/>
  <c r="M14" i="39"/>
  <c r="J14" i="39"/>
  <c r="H14" i="39"/>
  <c r="M13" i="39"/>
  <c r="H13" i="39"/>
  <c r="H23" i="39" s="1"/>
  <c r="M12" i="39"/>
  <c r="H12" i="39"/>
  <c r="J12" i="39" s="1"/>
  <c r="M11" i="39"/>
  <c r="H11" i="39"/>
  <c r="J11" i="39" s="1"/>
  <c r="M10" i="39"/>
  <c r="M23" i="39" s="1"/>
  <c r="M53" i="39" s="1"/>
  <c r="J10" i="39"/>
  <c r="H10" i="39"/>
  <c r="J23" i="39" l="1"/>
  <c r="J37" i="39"/>
  <c r="J13" i="39"/>
  <c r="H37" i="39"/>
  <c r="H53" i="39" s="1"/>
  <c r="J41" i="39"/>
  <c r="J51" i="39" s="1"/>
  <c r="M52" i="38"/>
  <c r="N51" i="38"/>
  <c r="L51" i="38"/>
  <c r="K51" i="38"/>
  <c r="I51" i="38"/>
  <c r="G51" i="38"/>
  <c r="F51" i="38"/>
  <c r="M50" i="38"/>
  <c r="J50" i="38"/>
  <c r="H50" i="38"/>
  <c r="M49" i="38"/>
  <c r="H49" i="38"/>
  <c r="J49" i="38" s="1"/>
  <c r="M48" i="38"/>
  <c r="J48" i="38"/>
  <c r="H48" i="38"/>
  <c r="M47" i="38"/>
  <c r="H47" i="38"/>
  <c r="J47" i="38" s="1"/>
  <c r="M46" i="38"/>
  <c r="J46" i="38"/>
  <c r="H46" i="38"/>
  <c r="M45" i="38"/>
  <c r="H45" i="38"/>
  <c r="J45" i="38" s="1"/>
  <c r="M44" i="38"/>
  <c r="J44" i="38"/>
  <c r="H44" i="38"/>
  <c r="M43" i="38"/>
  <c r="H43" i="38"/>
  <c r="J43" i="38" s="1"/>
  <c r="M42" i="38"/>
  <c r="J42" i="38"/>
  <c r="H42" i="38"/>
  <c r="M41" i="38"/>
  <c r="H41" i="38"/>
  <c r="J41" i="38" s="1"/>
  <c r="M40" i="38"/>
  <c r="J40" i="38"/>
  <c r="H40" i="38"/>
  <c r="M39" i="38"/>
  <c r="H39" i="38"/>
  <c r="J39" i="38" s="1"/>
  <c r="M38" i="38"/>
  <c r="M51" i="38" s="1"/>
  <c r="J38" i="38"/>
  <c r="J51" i="38" s="1"/>
  <c r="H38" i="38"/>
  <c r="N37" i="38"/>
  <c r="L37" i="38"/>
  <c r="K37" i="38"/>
  <c r="I37" i="38"/>
  <c r="G37" i="38"/>
  <c r="F37" i="38"/>
  <c r="M36" i="38"/>
  <c r="J36" i="38"/>
  <c r="H36" i="38"/>
  <c r="M35" i="38"/>
  <c r="H35" i="38"/>
  <c r="J35" i="38" s="1"/>
  <c r="M34" i="38"/>
  <c r="J34" i="38"/>
  <c r="H34" i="38"/>
  <c r="M33" i="38"/>
  <c r="H33" i="38"/>
  <c r="J33" i="38" s="1"/>
  <c r="M32" i="38"/>
  <c r="J32" i="38"/>
  <c r="H32" i="38"/>
  <c r="M31" i="38"/>
  <c r="H31" i="38"/>
  <c r="J31" i="38" s="1"/>
  <c r="M30" i="38"/>
  <c r="J30" i="38"/>
  <c r="H30" i="38"/>
  <c r="M29" i="38"/>
  <c r="H29" i="38"/>
  <c r="J29" i="38" s="1"/>
  <c r="M28" i="38"/>
  <c r="J28" i="38"/>
  <c r="H28" i="38"/>
  <c r="M27" i="38"/>
  <c r="H27" i="38"/>
  <c r="J27" i="38" s="1"/>
  <c r="M26" i="38"/>
  <c r="J26" i="38"/>
  <c r="H26" i="38"/>
  <c r="M25" i="38"/>
  <c r="H25" i="38"/>
  <c r="J25" i="38" s="1"/>
  <c r="M24" i="38"/>
  <c r="M37" i="38" s="1"/>
  <c r="J24" i="38"/>
  <c r="H24" i="38"/>
  <c r="N23" i="38"/>
  <c r="N53" i="38" s="1"/>
  <c r="L23" i="38"/>
  <c r="L53" i="38" s="1"/>
  <c r="K23" i="38"/>
  <c r="K53" i="38" s="1"/>
  <c r="I23" i="38"/>
  <c r="I53" i="38" s="1"/>
  <c r="G23" i="38"/>
  <c r="G53" i="38" s="1"/>
  <c r="F23" i="38"/>
  <c r="F53" i="38" s="1"/>
  <c r="M22" i="38"/>
  <c r="J22" i="38"/>
  <c r="H22" i="38"/>
  <c r="M21" i="38"/>
  <c r="H21" i="38"/>
  <c r="J21" i="38" s="1"/>
  <c r="M20" i="38"/>
  <c r="J20" i="38"/>
  <c r="H20" i="38"/>
  <c r="M19" i="38"/>
  <c r="H19" i="38"/>
  <c r="J19" i="38" s="1"/>
  <c r="M18" i="38"/>
  <c r="J18" i="38"/>
  <c r="H18" i="38"/>
  <c r="M17" i="38"/>
  <c r="H17" i="38"/>
  <c r="J17" i="38" s="1"/>
  <c r="M16" i="38"/>
  <c r="J16" i="38"/>
  <c r="H16" i="38"/>
  <c r="M15" i="38"/>
  <c r="H15" i="38"/>
  <c r="J15" i="38" s="1"/>
  <c r="M14" i="38"/>
  <c r="J14" i="38"/>
  <c r="H14" i="38"/>
  <c r="M13" i="38"/>
  <c r="H13" i="38"/>
  <c r="J13" i="38" s="1"/>
  <c r="M12" i="38"/>
  <c r="J12" i="38"/>
  <c r="H12" i="38"/>
  <c r="M11" i="38"/>
  <c r="H11" i="38"/>
  <c r="J11" i="38" s="1"/>
  <c r="M10" i="38"/>
  <c r="M23" i="38" s="1"/>
  <c r="J10" i="38"/>
  <c r="H10" i="38"/>
  <c r="J53" i="39" l="1"/>
  <c r="J37" i="38"/>
  <c r="J23" i="38"/>
  <c r="J53" i="38" s="1"/>
  <c r="M53" i="38"/>
  <c r="H23" i="38"/>
  <c r="H37" i="38"/>
  <c r="H51" i="38"/>
  <c r="M52" i="37"/>
  <c r="N51" i="37"/>
  <c r="L51" i="37"/>
  <c r="K51" i="37"/>
  <c r="I51" i="37"/>
  <c r="G51" i="37"/>
  <c r="F51" i="37"/>
  <c r="M50" i="37"/>
  <c r="J50" i="37"/>
  <c r="H50" i="37"/>
  <c r="M49" i="37"/>
  <c r="H49" i="37"/>
  <c r="J49" i="37" s="1"/>
  <c r="M48" i="37"/>
  <c r="J48" i="37"/>
  <c r="H48" i="37"/>
  <c r="M47" i="37"/>
  <c r="H47" i="37"/>
  <c r="J47" i="37" s="1"/>
  <c r="M46" i="37"/>
  <c r="J46" i="37"/>
  <c r="H46" i="37"/>
  <c r="M45" i="37"/>
  <c r="H45" i="37"/>
  <c r="J45" i="37" s="1"/>
  <c r="M44" i="37"/>
  <c r="J44" i="37"/>
  <c r="H44" i="37"/>
  <c r="M43" i="37"/>
  <c r="H43" i="37"/>
  <c r="J43" i="37" s="1"/>
  <c r="M42" i="37"/>
  <c r="J42" i="37"/>
  <c r="H42" i="37"/>
  <c r="M41" i="37"/>
  <c r="H41" i="37"/>
  <c r="J41" i="37" s="1"/>
  <c r="M40" i="37"/>
  <c r="J40" i="37"/>
  <c r="H40" i="37"/>
  <c r="M39" i="37"/>
  <c r="H39" i="37"/>
  <c r="J39" i="37" s="1"/>
  <c r="M38" i="37"/>
  <c r="M51" i="37" s="1"/>
  <c r="J38" i="37"/>
  <c r="J51" i="37" s="1"/>
  <c r="H38" i="37"/>
  <c r="N37" i="37"/>
  <c r="L37" i="37"/>
  <c r="K37" i="37"/>
  <c r="I37" i="37"/>
  <c r="G37" i="37"/>
  <c r="F37" i="37"/>
  <c r="M36" i="37"/>
  <c r="J36" i="37"/>
  <c r="H36" i="37"/>
  <c r="M35" i="37"/>
  <c r="H35" i="37"/>
  <c r="J35" i="37" s="1"/>
  <c r="M34" i="37"/>
  <c r="J34" i="37"/>
  <c r="H34" i="37"/>
  <c r="M33" i="37"/>
  <c r="H33" i="37"/>
  <c r="J33" i="37" s="1"/>
  <c r="M32" i="37"/>
  <c r="J32" i="37"/>
  <c r="H32" i="37"/>
  <c r="M31" i="37"/>
  <c r="H31" i="37"/>
  <c r="J31" i="37" s="1"/>
  <c r="M30" i="37"/>
  <c r="J30" i="37"/>
  <c r="H30" i="37"/>
  <c r="M29" i="37"/>
  <c r="H29" i="37"/>
  <c r="J29" i="37" s="1"/>
  <c r="M28" i="37"/>
  <c r="J28" i="37"/>
  <c r="H28" i="37"/>
  <c r="M27" i="37"/>
  <c r="H27" i="37"/>
  <c r="J27" i="37" s="1"/>
  <c r="M26" i="37"/>
  <c r="J26" i="37"/>
  <c r="H26" i="37"/>
  <c r="M25" i="37"/>
  <c r="H25" i="37"/>
  <c r="J25" i="37" s="1"/>
  <c r="M24" i="37"/>
  <c r="M37" i="37" s="1"/>
  <c r="J24" i="37"/>
  <c r="H24" i="37"/>
  <c r="N23" i="37"/>
  <c r="N53" i="37" s="1"/>
  <c r="L23" i="37"/>
  <c r="L53" i="37" s="1"/>
  <c r="K23" i="37"/>
  <c r="K53" i="37" s="1"/>
  <c r="I23" i="37"/>
  <c r="I53" i="37" s="1"/>
  <c r="G23" i="37"/>
  <c r="G53" i="37" s="1"/>
  <c r="F23" i="37"/>
  <c r="F53" i="37" s="1"/>
  <c r="M22" i="37"/>
  <c r="J22" i="37"/>
  <c r="H22" i="37"/>
  <c r="M21" i="37"/>
  <c r="H21" i="37"/>
  <c r="J21" i="37" s="1"/>
  <c r="M20" i="37"/>
  <c r="J20" i="37"/>
  <c r="H20" i="37"/>
  <c r="M19" i="37"/>
  <c r="H19" i="37"/>
  <c r="J19" i="37" s="1"/>
  <c r="M18" i="37"/>
  <c r="J18" i="37"/>
  <c r="H18" i="37"/>
  <c r="M17" i="37"/>
  <c r="H17" i="37"/>
  <c r="J17" i="37" s="1"/>
  <c r="M16" i="37"/>
  <c r="J16" i="37"/>
  <c r="H16" i="37"/>
  <c r="M15" i="37"/>
  <c r="H15" i="37"/>
  <c r="J15" i="37" s="1"/>
  <c r="M14" i="37"/>
  <c r="J14" i="37"/>
  <c r="H14" i="37"/>
  <c r="M13" i="37"/>
  <c r="H13" i="37"/>
  <c r="J13" i="37" s="1"/>
  <c r="M12" i="37"/>
  <c r="J12" i="37"/>
  <c r="H12" i="37"/>
  <c r="M11" i="37"/>
  <c r="H11" i="37"/>
  <c r="J11" i="37" s="1"/>
  <c r="M10" i="37"/>
  <c r="M23" i="37" s="1"/>
  <c r="J10" i="37"/>
  <c r="H10" i="37"/>
  <c r="H53" i="38" l="1"/>
  <c r="J23" i="37"/>
  <c r="M53" i="37"/>
  <c r="J37" i="37"/>
  <c r="H23" i="37"/>
  <c r="H37" i="37"/>
  <c r="H51" i="37"/>
  <c r="M52" i="36"/>
  <c r="N51" i="36"/>
  <c r="L51" i="36"/>
  <c r="K51" i="36"/>
  <c r="I51" i="36"/>
  <c r="G51" i="36"/>
  <c r="F51" i="36"/>
  <c r="M50" i="36"/>
  <c r="H50" i="36"/>
  <c r="J50" i="36" s="1"/>
  <c r="M49" i="36"/>
  <c r="J49" i="36"/>
  <c r="H49" i="36"/>
  <c r="M48" i="36"/>
  <c r="J48" i="36"/>
  <c r="H48" i="36"/>
  <c r="M47" i="36"/>
  <c r="H47" i="36"/>
  <c r="J47" i="36" s="1"/>
  <c r="M46" i="36"/>
  <c r="H46" i="36"/>
  <c r="J46" i="36" s="1"/>
  <c r="M45" i="36"/>
  <c r="J45" i="36"/>
  <c r="H45" i="36"/>
  <c r="M44" i="36"/>
  <c r="J44" i="36"/>
  <c r="H44" i="36"/>
  <c r="M43" i="36"/>
  <c r="H43" i="36"/>
  <c r="J43" i="36" s="1"/>
  <c r="M42" i="36"/>
  <c r="H42" i="36"/>
  <c r="J42" i="36" s="1"/>
  <c r="M41" i="36"/>
  <c r="J41" i="36"/>
  <c r="H41" i="36"/>
  <c r="M40" i="36"/>
  <c r="J40" i="36"/>
  <c r="H40" i="36"/>
  <c r="M39" i="36"/>
  <c r="H39" i="36"/>
  <c r="J39" i="36" s="1"/>
  <c r="M38" i="36"/>
  <c r="M51" i="36" s="1"/>
  <c r="H38" i="36"/>
  <c r="H51" i="36" s="1"/>
  <c r="N37" i="36"/>
  <c r="L37" i="36"/>
  <c r="K37" i="36"/>
  <c r="I37" i="36"/>
  <c r="G37" i="36"/>
  <c r="F37" i="36"/>
  <c r="M36" i="36"/>
  <c r="H36" i="36"/>
  <c r="J36" i="36" s="1"/>
  <c r="M35" i="36"/>
  <c r="J35" i="36"/>
  <c r="H35" i="36"/>
  <c r="M34" i="36"/>
  <c r="J34" i="36"/>
  <c r="H34" i="36"/>
  <c r="M33" i="36"/>
  <c r="H33" i="36"/>
  <c r="J33" i="36" s="1"/>
  <c r="M32" i="36"/>
  <c r="H32" i="36"/>
  <c r="J32" i="36" s="1"/>
  <c r="M31" i="36"/>
  <c r="J31" i="36"/>
  <c r="H31" i="36"/>
  <c r="M30" i="36"/>
  <c r="J30" i="36"/>
  <c r="H30" i="36"/>
  <c r="M29" i="36"/>
  <c r="H29" i="36"/>
  <c r="J29" i="36" s="1"/>
  <c r="M28" i="36"/>
  <c r="H28" i="36"/>
  <c r="J28" i="36" s="1"/>
  <c r="M27" i="36"/>
  <c r="J27" i="36"/>
  <c r="H27" i="36"/>
  <c r="M26" i="36"/>
  <c r="J26" i="36"/>
  <c r="H26" i="36"/>
  <c r="M25" i="36"/>
  <c r="H25" i="36"/>
  <c r="J25" i="36" s="1"/>
  <c r="M24" i="36"/>
  <c r="M37" i="36" s="1"/>
  <c r="H24" i="36"/>
  <c r="H37" i="36" s="1"/>
  <c r="N23" i="36"/>
  <c r="N53" i="36" s="1"/>
  <c r="L23" i="36"/>
  <c r="L53" i="36" s="1"/>
  <c r="K23" i="36"/>
  <c r="K53" i="36" s="1"/>
  <c r="I23" i="36"/>
  <c r="I53" i="36" s="1"/>
  <c r="G23" i="36"/>
  <c r="G53" i="36" s="1"/>
  <c r="F23" i="36"/>
  <c r="F53" i="36" s="1"/>
  <c r="M22" i="36"/>
  <c r="H22" i="36"/>
  <c r="J22" i="36" s="1"/>
  <c r="M21" i="36"/>
  <c r="J21" i="36"/>
  <c r="H21" i="36"/>
  <c r="M20" i="36"/>
  <c r="J20" i="36"/>
  <c r="H20" i="36"/>
  <c r="M19" i="36"/>
  <c r="H19" i="36"/>
  <c r="J19" i="36" s="1"/>
  <c r="M18" i="36"/>
  <c r="H18" i="36"/>
  <c r="J18" i="36" s="1"/>
  <c r="M17" i="36"/>
  <c r="J17" i="36"/>
  <c r="H17" i="36"/>
  <c r="M16" i="36"/>
  <c r="J16" i="36"/>
  <c r="H16" i="36"/>
  <c r="M15" i="36"/>
  <c r="H15" i="36"/>
  <c r="J15" i="36" s="1"/>
  <c r="M14" i="36"/>
  <c r="H14" i="36"/>
  <c r="J14" i="36" s="1"/>
  <c r="M13" i="36"/>
  <c r="J13" i="36"/>
  <c r="H13" i="36"/>
  <c r="M12" i="36"/>
  <c r="J12" i="36"/>
  <c r="H12" i="36"/>
  <c r="M11" i="36"/>
  <c r="H11" i="36"/>
  <c r="J11" i="36" s="1"/>
  <c r="M10" i="36"/>
  <c r="M23" i="36" s="1"/>
  <c r="M53" i="36" s="1"/>
  <c r="H10" i="36"/>
  <c r="H23" i="36" s="1"/>
  <c r="H53" i="36" s="1"/>
  <c r="H53" i="37" l="1"/>
  <c r="J53" i="37"/>
  <c r="J10" i="36"/>
  <c r="J23" i="36" s="1"/>
  <c r="J24" i="36"/>
  <c r="J37" i="36" s="1"/>
  <c r="J38" i="36"/>
  <c r="J51" i="36" s="1"/>
  <c r="M52" i="31"/>
  <c r="J52" i="31"/>
  <c r="H52" i="31"/>
  <c r="N51" i="31"/>
  <c r="L51" i="31"/>
  <c r="M51" i="31" s="1"/>
  <c r="K51" i="31"/>
  <c r="I51" i="31"/>
  <c r="G51" i="31"/>
  <c r="F51" i="31"/>
  <c r="M50" i="31"/>
  <c r="J50" i="31"/>
  <c r="H50" i="31"/>
  <c r="M49" i="31"/>
  <c r="H49" i="31"/>
  <c r="J49" i="31" s="1"/>
  <c r="M48" i="31"/>
  <c r="H48" i="31"/>
  <c r="J48" i="31" s="1"/>
  <c r="M47" i="31"/>
  <c r="H47" i="31"/>
  <c r="J47" i="31" s="1"/>
  <c r="M46" i="31"/>
  <c r="J46" i="31"/>
  <c r="H46" i="31"/>
  <c r="M45" i="31"/>
  <c r="H45" i="31"/>
  <c r="J45" i="31" s="1"/>
  <c r="M44" i="31"/>
  <c r="H44" i="31"/>
  <c r="J44" i="31" s="1"/>
  <c r="M43" i="31"/>
  <c r="H43" i="31"/>
  <c r="J43" i="31" s="1"/>
  <c r="M42" i="31"/>
  <c r="J42" i="31"/>
  <c r="H42" i="31"/>
  <c r="M41" i="31"/>
  <c r="H41" i="31"/>
  <c r="J41" i="31" s="1"/>
  <c r="M40" i="31"/>
  <c r="H40" i="31"/>
  <c r="H51" i="31" s="1"/>
  <c r="J51" i="31" s="1"/>
  <c r="M39" i="31"/>
  <c r="H39" i="31"/>
  <c r="J39" i="31" s="1"/>
  <c r="M38" i="31"/>
  <c r="J38" i="31"/>
  <c r="H38" i="31"/>
  <c r="N37" i="31"/>
  <c r="L37" i="31"/>
  <c r="M37" i="31" s="1"/>
  <c r="K37" i="31"/>
  <c r="I37" i="31"/>
  <c r="G37" i="31"/>
  <c r="F37" i="31"/>
  <c r="M36" i="31"/>
  <c r="J36" i="31"/>
  <c r="H36" i="31"/>
  <c r="M35" i="31"/>
  <c r="H35" i="31"/>
  <c r="J35" i="31" s="1"/>
  <c r="M34" i="31"/>
  <c r="H34" i="31"/>
  <c r="J34" i="31" s="1"/>
  <c r="M33" i="31"/>
  <c r="H33" i="31"/>
  <c r="J33" i="31" s="1"/>
  <c r="M32" i="31"/>
  <c r="J32" i="31"/>
  <c r="H32" i="31"/>
  <c r="M31" i="31"/>
  <c r="H31" i="31"/>
  <c r="J31" i="31" s="1"/>
  <c r="M30" i="31"/>
  <c r="H30" i="31"/>
  <c r="J30" i="31" s="1"/>
  <c r="M29" i="31"/>
  <c r="H29" i="31"/>
  <c r="J29" i="31" s="1"/>
  <c r="M28" i="31"/>
  <c r="J28" i="31"/>
  <c r="H28" i="31"/>
  <c r="M27" i="31"/>
  <c r="H27" i="31"/>
  <c r="H37" i="31" s="1"/>
  <c r="J37" i="31" s="1"/>
  <c r="M26" i="31"/>
  <c r="H26" i="31"/>
  <c r="J26" i="31" s="1"/>
  <c r="M25" i="31"/>
  <c r="H25" i="31"/>
  <c r="J25" i="31" s="1"/>
  <c r="M24" i="31"/>
  <c r="J24" i="31"/>
  <c r="H24" i="31"/>
  <c r="N23" i="31"/>
  <c r="N53" i="31" s="1"/>
  <c r="K23" i="31"/>
  <c r="K53" i="31" s="1"/>
  <c r="I23" i="31"/>
  <c r="I53" i="31" s="1"/>
  <c r="G23" i="31"/>
  <c r="G53" i="31" s="1"/>
  <c r="F23" i="31"/>
  <c r="F53" i="31" s="1"/>
  <c r="M22" i="31"/>
  <c r="J22" i="31"/>
  <c r="H22" i="31"/>
  <c r="M21" i="31"/>
  <c r="H21" i="31"/>
  <c r="J21" i="31" s="1"/>
  <c r="M20" i="31"/>
  <c r="H20" i="31"/>
  <c r="J20" i="31" s="1"/>
  <c r="M19" i="31"/>
  <c r="H19" i="31"/>
  <c r="J19" i="31" s="1"/>
  <c r="M18" i="31"/>
  <c r="J18" i="31"/>
  <c r="H18" i="31"/>
  <c r="M17" i="31"/>
  <c r="H17" i="31"/>
  <c r="J17" i="31" s="1"/>
  <c r="M16" i="31"/>
  <c r="H16" i="31"/>
  <c r="J16" i="31" s="1"/>
  <c r="M15" i="31"/>
  <c r="H15" i="31"/>
  <c r="J15" i="31" s="1"/>
  <c r="M14" i="31"/>
  <c r="J14" i="31"/>
  <c r="H14" i="31"/>
  <c r="M13" i="31"/>
  <c r="H13" i="31"/>
  <c r="J13" i="31" s="1"/>
  <c r="M12" i="31"/>
  <c r="H12" i="31"/>
  <c r="J12" i="31" s="1"/>
  <c r="M11" i="31"/>
  <c r="H11" i="31"/>
  <c r="J11" i="31" s="1"/>
  <c r="L10" i="31"/>
  <c r="L23" i="31" s="1"/>
  <c r="H10" i="31"/>
  <c r="J10" i="31" s="1"/>
  <c r="J53" i="36" l="1"/>
  <c r="L53" i="31"/>
  <c r="M23" i="31"/>
  <c r="M53" i="31" s="1"/>
  <c r="M10" i="31"/>
  <c r="J27" i="31"/>
  <c r="J40" i="31"/>
  <c r="H23" i="31"/>
  <c r="J23" i="31" l="1"/>
  <c r="J53" i="31" s="1"/>
  <c r="H53" i="31"/>
  <c r="F10" i="3" l="1"/>
  <c r="G52" i="3" l="1"/>
  <c r="H52" i="3"/>
  <c r="I52" i="3"/>
  <c r="J52" i="3"/>
  <c r="K52" i="3"/>
  <c r="L52" i="3"/>
  <c r="N52" i="3"/>
  <c r="F52" i="3"/>
  <c r="N39" i="3"/>
  <c r="N40" i="3"/>
  <c r="N41" i="3"/>
  <c r="N42" i="3"/>
  <c r="N43" i="3"/>
  <c r="N44" i="3"/>
  <c r="N45" i="3"/>
  <c r="N46" i="3"/>
  <c r="N47" i="3"/>
  <c r="N48" i="3"/>
  <c r="N49" i="3"/>
  <c r="N50" i="3"/>
  <c r="N38" i="3"/>
  <c r="L39" i="3"/>
  <c r="L40" i="3"/>
  <c r="L41" i="3"/>
  <c r="L42" i="3"/>
  <c r="L43" i="3"/>
  <c r="L44" i="3"/>
  <c r="L45" i="3"/>
  <c r="L46" i="3"/>
  <c r="L47" i="3"/>
  <c r="L48" i="3"/>
  <c r="L49" i="3"/>
  <c r="L50" i="3"/>
  <c r="L38" i="3"/>
  <c r="K39" i="3"/>
  <c r="K40" i="3"/>
  <c r="K41" i="3"/>
  <c r="K42" i="3"/>
  <c r="K43" i="3"/>
  <c r="K44" i="3"/>
  <c r="K45" i="3"/>
  <c r="K46" i="3"/>
  <c r="K47" i="3"/>
  <c r="K48" i="3"/>
  <c r="K49" i="3"/>
  <c r="K50" i="3"/>
  <c r="K38" i="3"/>
  <c r="I39" i="3"/>
  <c r="I40" i="3"/>
  <c r="I41" i="3"/>
  <c r="I42" i="3"/>
  <c r="I43" i="3"/>
  <c r="I44" i="3"/>
  <c r="I45" i="3"/>
  <c r="I46" i="3"/>
  <c r="I47" i="3"/>
  <c r="I48" i="3"/>
  <c r="I49" i="3"/>
  <c r="I50" i="3"/>
  <c r="I38" i="3"/>
  <c r="G39" i="3"/>
  <c r="G40" i="3"/>
  <c r="G41" i="3"/>
  <c r="G42" i="3"/>
  <c r="G43" i="3"/>
  <c r="G44" i="3"/>
  <c r="G45" i="3"/>
  <c r="G46" i="3"/>
  <c r="G47" i="3"/>
  <c r="G48" i="3"/>
  <c r="G49" i="3"/>
  <c r="G50" i="3"/>
  <c r="G38" i="3"/>
  <c r="F39" i="3"/>
  <c r="F40" i="3"/>
  <c r="F41" i="3"/>
  <c r="F42" i="3"/>
  <c r="F43" i="3"/>
  <c r="F44" i="3"/>
  <c r="F45" i="3"/>
  <c r="F46" i="3"/>
  <c r="F47" i="3"/>
  <c r="F48" i="3"/>
  <c r="F49" i="3"/>
  <c r="F50" i="3"/>
  <c r="F38" i="3"/>
  <c r="N25" i="3"/>
  <c r="N26" i="3"/>
  <c r="N27" i="3"/>
  <c r="N28" i="3"/>
  <c r="N29" i="3"/>
  <c r="N30" i="3"/>
  <c r="N31" i="3"/>
  <c r="N32" i="3"/>
  <c r="N33" i="3"/>
  <c r="N34" i="3"/>
  <c r="N35" i="3"/>
  <c r="N36" i="3"/>
  <c r="N24" i="3"/>
  <c r="L25" i="3"/>
  <c r="L26" i="3"/>
  <c r="L27" i="3"/>
  <c r="L28" i="3"/>
  <c r="L29" i="3"/>
  <c r="L30" i="3"/>
  <c r="L31" i="3"/>
  <c r="L32" i="3"/>
  <c r="L33" i="3"/>
  <c r="L34" i="3"/>
  <c r="L35" i="3"/>
  <c r="L36" i="3"/>
  <c r="L24" i="3"/>
  <c r="K25" i="3"/>
  <c r="K26" i="3"/>
  <c r="K27" i="3"/>
  <c r="K28" i="3"/>
  <c r="K29" i="3"/>
  <c r="K30" i="3"/>
  <c r="K31" i="3"/>
  <c r="K32" i="3"/>
  <c r="K33" i="3"/>
  <c r="K34" i="3"/>
  <c r="K35" i="3"/>
  <c r="K36" i="3"/>
  <c r="K24" i="3"/>
  <c r="I25" i="3"/>
  <c r="I26" i="3"/>
  <c r="I27" i="3"/>
  <c r="I28" i="3"/>
  <c r="I29" i="3"/>
  <c r="I30" i="3"/>
  <c r="I31" i="3"/>
  <c r="I32" i="3"/>
  <c r="I33" i="3"/>
  <c r="I34" i="3"/>
  <c r="I35" i="3"/>
  <c r="I36" i="3"/>
  <c r="I24" i="3"/>
  <c r="G25" i="3"/>
  <c r="G26" i="3"/>
  <c r="G27" i="3"/>
  <c r="G28" i="3"/>
  <c r="G29" i="3"/>
  <c r="G30" i="3"/>
  <c r="G31" i="3"/>
  <c r="G32" i="3"/>
  <c r="G33" i="3"/>
  <c r="G34" i="3"/>
  <c r="G35" i="3"/>
  <c r="G36" i="3"/>
  <c r="G24" i="3"/>
  <c r="F25" i="3"/>
  <c r="F26" i="3"/>
  <c r="F27" i="3"/>
  <c r="F28" i="3"/>
  <c r="F29" i="3"/>
  <c r="F30" i="3"/>
  <c r="F31" i="3"/>
  <c r="F32" i="3"/>
  <c r="F33" i="3"/>
  <c r="F34" i="3"/>
  <c r="F35" i="3"/>
  <c r="F36" i="3"/>
  <c r="F24" i="3"/>
  <c r="N11" i="3"/>
  <c r="N12" i="3"/>
  <c r="N13" i="3"/>
  <c r="N14" i="3"/>
  <c r="N15" i="3"/>
  <c r="N16" i="3"/>
  <c r="N17" i="3"/>
  <c r="N18" i="3"/>
  <c r="N19" i="3"/>
  <c r="N20" i="3"/>
  <c r="N21" i="3"/>
  <c r="N22" i="3"/>
  <c r="N10" i="3"/>
  <c r="L11" i="3"/>
  <c r="L12" i="3"/>
  <c r="L13" i="3"/>
  <c r="L14" i="3"/>
  <c r="L15" i="3"/>
  <c r="L16" i="3"/>
  <c r="L17" i="3"/>
  <c r="L18" i="3"/>
  <c r="L19" i="3"/>
  <c r="L20" i="3"/>
  <c r="L21" i="3"/>
  <c r="L22" i="3"/>
  <c r="L10" i="3"/>
  <c r="I11" i="3"/>
  <c r="I12" i="3"/>
  <c r="I13" i="3"/>
  <c r="I14" i="3"/>
  <c r="I15" i="3"/>
  <c r="I16" i="3"/>
  <c r="I17" i="3"/>
  <c r="I18" i="3"/>
  <c r="I19" i="3"/>
  <c r="I20" i="3"/>
  <c r="I21" i="3"/>
  <c r="I22" i="3"/>
  <c r="I10" i="3"/>
  <c r="K11" i="3"/>
  <c r="K12" i="3"/>
  <c r="K13" i="3"/>
  <c r="K14" i="3"/>
  <c r="K15" i="3"/>
  <c r="K16" i="3"/>
  <c r="K17" i="3"/>
  <c r="K18" i="3"/>
  <c r="K19" i="3"/>
  <c r="K20" i="3"/>
  <c r="K21" i="3"/>
  <c r="K22" i="3"/>
  <c r="K10" i="3"/>
  <c r="G11" i="3"/>
  <c r="G12" i="3"/>
  <c r="G13" i="3"/>
  <c r="G14" i="3"/>
  <c r="G15" i="3"/>
  <c r="G16" i="3"/>
  <c r="G17" i="3"/>
  <c r="G18" i="3"/>
  <c r="G19" i="3"/>
  <c r="G20" i="3"/>
  <c r="G21" i="3"/>
  <c r="G22" i="3"/>
  <c r="G10" i="3"/>
  <c r="F11" i="3"/>
  <c r="F12" i="3"/>
  <c r="F13" i="3"/>
  <c r="F14" i="3"/>
  <c r="F15" i="3"/>
  <c r="F16" i="3"/>
  <c r="F17" i="3"/>
  <c r="F18" i="3"/>
  <c r="F19" i="3"/>
  <c r="F20" i="3"/>
  <c r="F21" i="3"/>
  <c r="F22" i="3"/>
  <c r="G23" i="3" l="1"/>
  <c r="M52" i="3"/>
  <c r="H25" i="3"/>
  <c r="J25" i="3" s="1"/>
  <c r="H26" i="3"/>
  <c r="J26" i="3" s="1"/>
  <c r="H27" i="3"/>
  <c r="J27" i="3" s="1"/>
  <c r="H28" i="3"/>
  <c r="J28" i="3" s="1"/>
  <c r="H29" i="3"/>
  <c r="J29" i="3" s="1"/>
  <c r="H30" i="3"/>
  <c r="J30" i="3" s="1"/>
  <c r="H31" i="3"/>
  <c r="J31" i="3" s="1"/>
  <c r="H32" i="3"/>
  <c r="J32" i="3" s="1"/>
  <c r="H33" i="3"/>
  <c r="J33" i="3" s="1"/>
  <c r="H34" i="3"/>
  <c r="J34" i="3" s="1"/>
  <c r="H35" i="3"/>
  <c r="J35" i="3" s="1"/>
  <c r="H36" i="3"/>
  <c r="J36" i="3" s="1"/>
  <c r="H38" i="3"/>
  <c r="J38" i="3" s="1"/>
  <c r="H39" i="3"/>
  <c r="J39" i="3" s="1"/>
  <c r="H40" i="3"/>
  <c r="J40" i="3" s="1"/>
  <c r="H41" i="3"/>
  <c r="J41" i="3" s="1"/>
  <c r="H42" i="3"/>
  <c r="J42" i="3" s="1"/>
  <c r="H43" i="3"/>
  <c r="J43" i="3" s="1"/>
  <c r="H44" i="3"/>
  <c r="J44" i="3" s="1"/>
  <c r="H45" i="3"/>
  <c r="J45" i="3" s="1"/>
  <c r="H46" i="3"/>
  <c r="J46" i="3" s="1"/>
  <c r="H47" i="3"/>
  <c r="J47" i="3" s="1"/>
  <c r="H48" i="3"/>
  <c r="J48" i="3" s="1"/>
  <c r="H49" i="3"/>
  <c r="J49" i="3" s="1"/>
  <c r="H50" i="3"/>
  <c r="J50" i="3" s="1"/>
  <c r="H24" i="3"/>
  <c r="J24" i="3" s="1"/>
  <c r="H11" i="3"/>
  <c r="J11" i="3" s="1"/>
  <c r="H12" i="3"/>
  <c r="J12" i="3" s="1"/>
  <c r="H13" i="3"/>
  <c r="J13" i="3" s="1"/>
  <c r="H14" i="3"/>
  <c r="J14" i="3" s="1"/>
  <c r="H15" i="3"/>
  <c r="J15" i="3" s="1"/>
  <c r="H16" i="3"/>
  <c r="J16" i="3" s="1"/>
  <c r="H17" i="3"/>
  <c r="J17" i="3" s="1"/>
  <c r="H18" i="3"/>
  <c r="J18" i="3" s="1"/>
  <c r="H19" i="3"/>
  <c r="J19" i="3" s="1"/>
  <c r="H20" i="3"/>
  <c r="J20" i="3" s="1"/>
  <c r="H21" i="3"/>
  <c r="J21" i="3" s="1"/>
  <c r="H22" i="3"/>
  <c r="J22" i="3" s="1"/>
  <c r="H10" i="3"/>
  <c r="J10" i="3" s="1"/>
  <c r="K51" i="3"/>
  <c r="L51" i="3"/>
  <c r="N51" i="3"/>
  <c r="M39" i="3"/>
  <c r="M40" i="3"/>
  <c r="M41" i="3"/>
  <c r="M42" i="3"/>
  <c r="M43" i="3"/>
  <c r="M44" i="3"/>
  <c r="M45" i="3"/>
  <c r="M46" i="3"/>
  <c r="M47" i="3"/>
  <c r="M48" i="3"/>
  <c r="M49" i="3"/>
  <c r="M50" i="3"/>
  <c r="M38" i="3"/>
  <c r="K37" i="3"/>
  <c r="L37" i="3"/>
  <c r="N37" i="3"/>
  <c r="M25" i="3"/>
  <c r="M26" i="3"/>
  <c r="M27" i="3"/>
  <c r="M28" i="3"/>
  <c r="M29" i="3"/>
  <c r="M30" i="3"/>
  <c r="M31" i="3"/>
  <c r="M32" i="3"/>
  <c r="M33" i="3"/>
  <c r="M34" i="3"/>
  <c r="M35" i="3"/>
  <c r="M36" i="3"/>
  <c r="M24" i="3"/>
  <c r="M11" i="3"/>
  <c r="M12" i="3"/>
  <c r="M13" i="3"/>
  <c r="M14" i="3"/>
  <c r="M15" i="3"/>
  <c r="M16" i="3"/>
  <c r="M17" i="3"/>
  <c r="M18" i="3"/>
  <c r="M19" i="3"/>
  <c r="M20" i="3"/>
  <c r="M21" i="3"/>
  <c r="M22" i="3"/>
  <c r="K23" i="3"/>
  <c r="L23" i="3"/>
  <c r="N23" i="3"/>
  <c r="M10" i="3"/>
  <c r="F23" i="3"/>
  <c r="F37" i="3"/>
  <c r="F51" i="3"/>
  <c r="I23" i="3"/>
  <c r="I37" i="3"/>
  <c r="I51" i="3"/>
  <c r="G37" i="3"/>
  <c r="G51" i="3"/>
  <c r="F53" i="3" l="1"/>
  <c r="K53" i="3"/>
  <c r="H37" i="3"/>
  <c r="M51" i="3"/>
  <c r="G53" i="3"/>
  <c r="J51" i="3"/>
  <c r="H51" i="3"/>
  <c r="N53" i="3"/>
  <c r="L53" i="3"/>
  <c r="M37" i="3"/>
  <c r="I53" i="3"/>
  <c r="J37" i="3"/>
  <c r="M23" i="3"/>
  <c r="J23" i="3"/>
  <c r="H23" i="3"/>
  <c r="M53" i="3" l="1"/>
  <c r="H53" i="3"/>
  <c r="J53" i="3"/>
</calcChain>
</file>

<file path=xl/comments1.xml><?xml version="1.0" encoding="utf-8"?>
<comments xmlns="http://schemas.openxmlformats.org/spreadsheetml/2006/main">
  <authors>
    <author>Vinicius Nunes Ribeiro Silva</author>
  </authors>
  <commentList>
    <comment ref="K17" authorId="0">
      <text>
        <r>
          <rPr>
            <b/>
            <sz val="9"/>
            <color indexed="81"/>
            <rFont val="Tahoma"/>
            <family val="2"/>
          </rPr>
          <t>Vinicius Nunes Ribeiro Silva:</t>
        </r>
        <r>
          <rPr>
            <sz val="9"/>
            <color indexed="81"/>
            <rFont val="Tahoma"/>
            <family val="2"/>
          </rPr>
          <t xml:space="preserve">
Sumiu o que tinha aqui? Progrediu?</t>
        </r>
      </text>
    </comment>
  </commentList>
</comments>
</file>

<file path=xl/sharedStrings.xml><?xml version="1.0" encoding="utf-8"?>
<sst xmlns="http://schemas.openxmlformats.org/spreadsheetml/2006/main" count="2151" uniqueCount="88">
  <si>
    <t>C</t>
  </si>
  <si>
    <t>A</t>
  </si>
  <si>
    <t>N</t>
  </si>
  <si>
    <t>L</t>
  </si>
  <si>
    <t>I</t>
  </si>
  <si>
    <t>B</t>
  </si>
  <si>
    <t>S</t>
  </si>
  <si>
    <t>T</t>
  </si>
  <si>
    <t>É</t>
  </si>
  <si>
    <t>O</t>
  </si>
  <si>
    <t>U</t>
  </si>
  <si>
    <t>X</t>
  </si>
  <si>
    <t>R</t>
  </si>
  <si>
    <t>Ocupados</t>
  </si>
  <si>
    <t>Vagos</t>
  </si>
  <si>
    <t>Total</t>
  </si>
  <si>
    <t>Estáveis</t>
  </si>
  <si>
    <t>Não-Estáveis</t>
  </si>
  <si>
    <t>TOTAL ANALISTA</t>
  </si>
  <si>
    <t>TOTAL TÉCNICO</t>
  </si>
  <si>
    <t>TOTAL AUXILIAR</t>
  </si>
  <si>
    <t>F</t>
  </si>
  <si>
    <t>E</t>
  </si>
  <si>
    <t>Subtotal</t>
  </si>
  <si>
    <t xml:space="preserve"> RESOLUÇÃO 102 CNJ - ANEXO IV- QUANTITATIVO DE CARGOS E FUNÇÕES</t>
  </si>
  <si>
    <t>P</t>
  </si>
  <si>
    <t>M</t>
  </si>
  <si>
    <t>D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</si>
  <si>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</si>
  <si>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</si>
  <si>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</si>
  <si>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</si>
  <si>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</si>
  <si>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</si>
  <si>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</si>
  <si>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Ativos</t>
  </si>
  <si>
    <t>Data de referência:</t>
  </si>
  <si>
    <t>PJ</t>
  </si>
  <si>
    <t>Observação: Os tribunais de justiça e de justiça militar deverão adaptar este anexo às respectivas estruturas de carreira.</t>
  </si>
  <si>
    <t>a) cargos efetivos do quadro de pessoal do órgão.</t>
  </si>
  <si>
    <t>TOTAL GERAL</t>
  </si>
  <si>
    <t>CARREIRA / CLASSE /
ESCOLARIDADE / PADRÃO</t>
  </si>
  <si>
    <t>Consolidado da Justiça do Trabalho</t>
  </si>
  <si>
    <t>a) cargos efetivos do quadro de pessoal do órgão</t>
  </si>
  <si>
    <t>Coordenadoria de Gestão de Pessoas CSJT</t>
  </si>
  <si>
    <t>RESOLUÇÃO 102 CNJ - ANEXO IV- QUANTITATIVO DE CARGOS E FUNÇÕES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</si>
  <si>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</si>
  <si>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</si>
  <si>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</si>
  <si>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</si>
  <si>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</si>
  <si>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</si>
  <si>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</si>
  <si>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</si>
  <si>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</si>
  <si>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</si>
  <si>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</si>
  <si>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INFORMAÇÕES FUNCIONAIS-DRH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</si>
  <si>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</si>
  <si>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</si>
  <si>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</si>
  <si>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</si>
  <si>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</si>
  <si>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</si>
  <si>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</si>
  <si>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</si>
  <si>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</si>
  <si>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</si>
  <si>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</si>
  <si>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</si>
  <si>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</si>
  <si>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</si>
  <si>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</si>
  <si>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</si>
  <si>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</si>
  <si>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</si>
  <si>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JUSTIÇA DO TRABALHO</t>
  </si>
  <si>
    <t>TRT-23ª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</si>
  <si>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</si>
  <si>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</si>
  <si>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</si>
  <si>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</si>
  <si>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TRABALHO DA 13ª REGIÃO</t>
  </si>
  <si>
    <t>COORDENADORIA DE ADMINISTRAÇÃO E PAGAMENTO DE PESSOAL</t>
  </si>
  <si>
    <t>TRIBUNAL REGIONAL DO DA TRABAHO DA 15ª REGIÃO</t>
  </si>
  <si>
    <t>Tribunal Regional do Trabalho da 19ª Região</t>
  </si>
  <si>
    <t>Data de referência: 31/8/2018</t>
  </si>
  <si>
    <t>VAGOS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</si>
</sst>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General&quot; &quot;"/>
    <numFmt numFmtId="181" formatCode="#,##0.00&quot; &quot;;&quot; (&quot;#,##0.00&quot;)&quot;;&quot; -&quot;#&quot; &quot;;@&quot; &quot;"/>
    <numFmt numFmtId="182" formatCode="&quot;$&quot;#,##0&quot; &quot;;&quot;($&quot;#,##0&quot;)&quot;"/>
    <numFmt numFmtId="183" formatCode="yyyy&quot;:&quot;mm"/>
    <numFmt numFmtId="184" formatCode="[$€]#,##0.00&quot; &quot;;[$€]&quot;(&quot;#,##0.00&quot;)&quot;;[$€]&quot;-&quot;#&quot; &quot;"/>
    <numFmt numFmtId="185" formatCode="&quot; R$ &quot;#,##0.00&quot; &quot;;&quot; R$ (&quot;#,##0.00&quot;)&quot;;&quot; R$ -&quot;#&quot; &quot;;@&quot; &quot;"/>
    <numFmt numFmtId="186" formatCode="#.#####"/>
    <numFmt numFmtId="187" formatCode="[$R$-416]&quot; &quot;#,##0.00;[Red]&quot;-&quot;[$R$-416]&quot; &quot;#,##0.00"/>
    <numFmt numFmtId="188" formatCode="#,##0&quot; &quot;;[Red]&quot;(&quot;#,##0&quot;)&quot;"/>
    <numFmt numFmtId="189" formatCode="#,##0.00&quot; &quot;;&quot;-&quot;#,##0.00&quot; &quot;;&quot; -&quot;#&quot; &quot;;@&quot; &quot;"/>
    <numFmt numFmtId="190" formatCode="#.###,"/>
    <numFmt numFmtId="191" formatCode="dd/mm/yy"/>
    <numFmt numFmtId="192" formatCode="[$-416]General"/>
    <numFmt numFmtId="193" formatCode="[$-416]0.00"/>
    <numFmt numFmtId="194" formatCode="[$-416]#,##0"/>
    <numFmt numFmtId="195" formatCode="[$-416]#,##0.00"/>
    <numFmt numFmtId="196" formatCode="[$-416]0%"/>
    <numFmt numFmtId="197" formatCode="[$-416]#,##0&quot; &quot;;[Red][$-416]&quot;(&quot;#,##0&quot;)&quot;"/>
  </numFmts>
  <fonts count="1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name val="Arial"/>
      <family val="2"/>
      <charset val="1"/>
    </font>
    <font>
      <b/>
      <sz val="9"/>
      <color indexed="10"/>
      <name val="Arial"/>
      <family val="2"/>
    </font>
    <font>
      <sz val="11"/>
      <color theme="1"/>
      <name val="Arial"/>
      <family val="2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</font>
    <font>
      <sz val="9"/>
      <name val="Arial"/>
    </font>
    <font>
      <b/>
      <sz val="9"/>
      <name val="Arial"/>
    </font>
    <font>
      <b/>
      <sz val="9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</fonts>
  <fills count="10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C0C0C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6A6A6"/>
        <bgColor rgb="FF96969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indexed="55"/>
      </patternFill>
    </fill>
    <fill>
      <patternFill patternType="solid">
        <fgColor indexed="31"/>
        <bgColor indexed="42"/>
      </patternFill>
    </fill>
    <fill>
      <patternFill patternType="solid">
        <fgColor rgb="FFA6A6A6"/>
        <bgColor rgb="FFA6A6A6"/>
      </patternFill>
    </fill>
    <fill>
      <patternFill patternType="solid">
        <fgColor rgb="FFA5A5A5"/>
        <bgColor rgb="FFA5A5A5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04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thick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998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1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31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31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1" fillId="9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31" fillId="10" borderId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31" fillId="11" borderId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31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31" fillId="9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31" fillId="12" borderId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32" fillId="13" borderId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32" fillId="10" borderId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2" fillId="11" borderId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4" borderId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2" fillId="15" borderId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32" fillId="16" borderId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164" fontId="33" fillId="0" borderId="1"/>
    <xf numFmtId="0" fontId="21" fillId="3" borderId="0" applyNumberFormat="0" applyBorder="0" applyAlignment="0" applyProtection="0"/>
    <xf numFmtId="164" fontId="34" fillId="0" borderId="0">
      <alignment vertical="top"/>
    </xf>
    <xf numFmtId="164" fontId="35" fillId="0" borderId="0">
      <alignment horizontal="right"/>
    </xf>
    <xf numFmtId="164" fontId="35" fillId="0" borderId="0">
      <alignment horizontal="left"/>
    </xf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36" fillId="4" borderId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2" fontId="39" fillId="0" borderId="0">
      <protection locked="0"/>
    </xf>
    <xf numFmtId="2" fontId="40" fillId="0" borderId="0">
      <protection locked="0"/>
    </xf>
    <xf numFmtId="0" fontId="37" fillId="0" borderId="0"/>
    <xf numFmtId="0" fontId="38" fillId="0" borderId="0"/>
    <xf numFmtId="0" fontId="17" fillId="8" borderId="2" applyNumberFormat="0" applyAlignment="0" applyProtection="0"/>
    <xf numFmtId="0" fontId="17" fillId="8" borderId="2" applyNumberFormat="0" applyAlignment="0" applyProtection="0"/>
    <xf numFmtId="0" fontId="17" fillId="8" borderId="2" applyNumberFormat="0" applyAlignment="0" applyProtection="0"/>
    <xf numFmtId="0" fontId="42" fillId="8" borderId="2"/>
    <xf numFmtId="0" fontId="17" fillId="8" borderId="2" applyNumberFormat="0" applyAlignment="0" applyProtection="0"/>
    <xf numFmtId="0" fontId="17" fillId="8" borderId="2" applyNumberFormat="0" applyAlignment="0" applyProtection="0"/>
    <xf numFmtId="0" fontId="41" fillId="0" borderId="0">
      <alignment vertical="center"/>
    </xf>
    <xf numFmtId="0" fontId="18" fillId="21" borderId="3" applyNumberFormat="0" applyAlignment="0" applyProtection="0"/>
    <xf numFmtId="0" fontId="18" fillId="21" borderId="3" applyNumberFormat="0" applyAlignment="0" applyProtection="0"/>
    <xf numFmtId="0" fontId="43" fillId="21" borderId="3"/>
    <xf numFmtId="0" fontId="18" fillId="21" borderId="3" applyNumberFormat="0" applyAlignment="0" applyProtection="0"/>
    <xf numFmtId="0" fontId="18" fillId="21" borderId="3" applyNumberFormat="0" applyAlignment="0" applyProtection="0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44" fillId="0" borderId="4"/>
    <xf numFmtId="0" fontId="19" fillId="0" borderId="4" applyNumberFormat="0" applyFill="0" applyAlignment="0" applyProtection="0"/>
    <xf numFmtId="0" fontId="19" fillId="0" borderId="4" applyNumberFormat="0" applyFill="0" applyAlignment="0" applyProtection="0"/>
    <xf numFmtId="0" fontId="18" fillId="21" borderId="3" applyNumberFormat="0" applyAlignment="0" applyProtection="0"/>
    <xf numFmtId="4" fontId="31" fillId="0" borderId="0"/>
    <xf numFmtId="166" fontId="31" fillId="0" borderId="0"/>
    <xf numFmtId="165" fontId="13" fillId="0" borderId="0" applyBorder="0" applyAlignment="0" applyProtection="0"/>
    <xf numFmtId="165" fontId="13" fillId="0" borderId="0" applyBorder="0" applyAlignment="0" applyProtection="0"/>
    <xf numFmtId="40" fontId="31" fillId="0" borderId="0"/>
    <xf numFmtId="3" fontId="31" fillId="0" borderId="0"/>
    <xf numFmtId="0" fontId="31" fillId="0" borderId="0"/>
    <xf numFmtId="0" fontId="31" fillId="0" borderId="0"/>
    <xf numFmtId="167" fontId="31" fillId="0" borderId="0"/>
    <xf numFmtId="0" fontId="31" fillId="0" borderId="0"/>
    <xf numFmtId="0" fontId="31" fillId="0" borderId="0"/>
    <xf numFmtId="168" fontId="31" fillId="0" borderId="0"/>
    <xf numFmtId="169" fontId="31" fillId="0" borderId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32" fillId="17" borderId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32" fillId="18" borderId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2" fillId="19" borderId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32" fillId="14" borderId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32" fillId="15" borderId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32" fillId="20" borderId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7" borderId="2" applyNumberFormat="0" applyAlignment="0" applyProtection="0"/>
    <xf numFmtId="0" fontId="20" fillId="8" borderId="2" applyNumberFormat="0" applyAlignment="0" applyProtection="0"/>
    <xf numFmtId="170" fontId="13" fillId="0" borderId="0" applyFill="0" applyBorder="0" applyAlignment="0" applyProtection="0"/>
    <xf numFmtId="0" fontId="13" fillId="0" borderId="0" applyFill="0" applyBorder="0" applyAlignment="0" applyProtection="0"/>
    <xf numFmtId="170" fontId="13" fillId="0" borderId="0" applyFill="0" applyBorder="0" applyAlignment="0" applyProtection="0"/>
    <xf numFmtId="0" fontId="25" fillId="0" borderId="0" applyNumberFormat="0" applyFill="0" applyBorder="0" applyAlignment="0" applyProtection="0"/>
    <xf numFmtId="0" fontId="45" fillId="0" borderId="5">
      <alignment horizontal="center"/>
    </xf>
    <xf numFmtId="2" fontId="31" fillId="0" borderId="0"/>
    <xf numFmtId="2" fontId="31" fillId="0" borderId="0"/>
    <xf numFmtId="0" fontId="46" fillId="0" borderId="0">
      <alignment horizontal="left"/>
    </xf>
    <xf numFmtId="0" fontId="16" fillId="4" borderId="0" applyNumberFormat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7" fillId="3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8" fillId="0" borderId="0"/>
    <xf numFmtId="0" fontId="20" fillId="7" borderId="2" applyNumberFormat="0" applyAlignment="0" applyProtection="0"/>
    <xf numFmtId="0" fontId="45" fillId="0" borderId="9">
      <alignment horizontal="center"/>
    </xf>
    <xf numFmtId="0" fontId="49" fillId="0" borderId="10">
      <alignment horizontal="center"/>
    </xf>
    <xf numFmtId="171" fontId="31" fillId="0" borderId="0"/>
    <xf numFmtId="0" fontId="19" fillId="0" borderId="4" applyNumberFormat="0" applyFill="0" applyAlignment="0" applyProtection="0"/>
    <xf numFmtId="165" fontId="31" fillId="0" borderId="0"/>
    <xf numFmtId="172" fontId="13" fillId="0" borderId="0" applyFill="0" applyBorder="0" applyAlignment="0" applyProtection="0"/>
    <xf numFmtId="167" fontId="31" fillId="0" borderId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50" fillId="22" borderId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65" fillId="0" borderId="0"/>
    <xf numFmtId="0" fontId="13" fillId="0" borderId="0"/>
    <xf numFmtId="0" fontId="13" fillId="0" borderId="0"/>
    <xf numFmtId="0" fontId="5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31" fillId="0" borderId="0"/>
    <xf numFmtId="0" fontId="13" fillId="0" borderId="0"/>
    <xf numFmtId="0" fontId="13" fillId="0" borderId="0"/>
    <xf numFmtId="0" fontId="51" fillId="0" borderId="0"/>
    <xf numFmtId="0" fontId="51" fillId="0" borderId="0"/>
    <xf numFmtId="0" fontId="13" fillId="0" borderId="0"/>
    <xf numFmtId="0" fontId="13" fillId="0" borderId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13" fillId="23" borderId="11" applyNumberFormat="0" applyAlignment="0" applyProtection="0"/>
    <xf numFmtId="0" fontId="23" fillId="8" borderId="12" applyNumberFormat="0" applyAlignment="0" applyProtection="0"/>
    <xf numFmtId="10" fontId="31" fillId="0" borderId="0"/>
    <xf numFmtId="173" fontId="39" fillId="0" borderId="0">
      <protection locked="0"/>
    </xf>
    <xf numFmtId="174" fontId="39" fillId="0" borderId="0">
      <protection locked="0"/>
    </xf>
    <xf numFmtId="9" fontId="13" fillId="0" borderId="0" applyFill="0" applyBorder="0" applyAlignment="0" applyProtection="0"/>
    <xf numFmtId="9" fontId="65" fillId="0" borderId="0" applyFont="0" applyFill="0" applyBorder="0" applyAlignment="0" applyProtection="0"/>
    <xf numFmtId="9" fontId="31" fillId="0" borderId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31" fillId="0" borderId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9" fontId="13" fillId="0" borderId="0" applyFill="0" applyBorder="0" applyAlignment="0" applyProtection="0"/>
    <xf numFmtId="0" fontId="35" fillId="0" borderId="0"/>
    <xf numFmtId="0" fontId="23" fillId="8" borderId="12" applyNumberFormat="0" applyAlignment="0" applyProtection="0"/>
    <xf numFmtId="0" fontId="23" fillId="8" borderId="12" applyNumberFormat="0" applyAlignment="0" applyProtection="0"/>
    <xf numFmtId="0" fontId="52" fillId="8" borderId="12"/>
    <xf numFmtId="0" fontId="23" fillId="8" borderId="12" applyNumberFormat="0" applyAlignment="0" applyProtection="0"/>
    <xf numFmtId="0" fontId="23" fillId="8" borderId="12" applyNumberFormat="0" applyAlignment="0" applyProtection="0"/>
    <xf numFmtId="38" fontId="31" fillId="0" borderId="0"/>
    <xf numFmtId="38" fontId="53" fillId="0" borderId="13"/>
    <xf numFmtId="175" fontId="51" fillId="0" borderId="0">
      <protection locked="0"/>
    </xf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13" fillId="0" borderId="0" applyFill="0" applyBorder="0" applyAlignment="0" applyProtection="0"/>
    <xf numFmtId="165" fontId="31" fillId="0" borderId="0"/>
    <xf numFmtId="176" fontId="13" fillId="0" borderId="0" applyFill="0" applyBorder="0" applyAlignment="0" applyProtection="0"/>
    <xf numFmtId="165" fontId="13" fillId="0" borderId="0"/>
    <xf numFmtId="0" fontId="13" fillId="0" borderId="0"/>
    <xf numFmtId="165" fontId="13" fillId="0" borderId="0"/>
    <xf numFmtId="165" fontId="51" fillId="0" borderId="0"/>
    <xf numFmtId="165" fontId="1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7" fontId="31" fillId="0" borderId="0"/>
    <xf numFmtId="178" fontId="31" fillId="0" borderId="0"/>
    <xf numFmtId="0" fontId="26" fillId="0" borderId="0" applyNumberFormat="0" applyFill="0" applyBorder="0" applyAlignment="0" applyProtection="0"/>
    <xf numFmtId="0" fontId="56" fillId="0" borderId="14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60" fillId="0" borderId="6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62" fillId="0" borderId="7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63" fillId="0" borderId="8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3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4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8" fillId="0" borderId="15"/>
    <xf numFmtId="2" fontId="57" fillId="0" borderId="0">
      <protection locked="0"/>
    </xf>
    <xf numFmtId="2" fontId="57" fillId="0" borderId="0">
      <protection locked="0"/>
    </xf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59" fillId="0" borderId="16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174" fontId="39" fillId="0" borderId="0">
      <protection locked="0"/>
    </xf>
    <xf numFmtId="179" fontId="39" fillId="0" borderId="0">
      <protection locked="0"/>
    </xf>
    <xf numFmtId="0" fontId="51" fillId="0" borderId="0"/>
    <xf numFmtId="43" fontId="65" fillId="0" borderId="0" applyFont="0" applyFill="0" applyBorder="0" applyAlignment="0" applyProtection="0"/>
    <xf numFmtId="165" fontId="13" fillId="0" borderId="0" applyFill="0" applyBorder="0" applyAlignment="0" applyProtection="0"/>
    <xf numFmtId="176" fontId="13" fillId="0" borderId="0" applyFill="0" applyBorder="0" applyAlignment="0" applyProtection="0"/>
    <xf numFmtId="165" fontId="13" fillId="0" borderId="0" applyFill="0" applyBorder="0" applyAlignment="0" applyProtection="0"/>
    <xf numFmtId="176" fontId="13" fillId="0" borderId="0" applyFill="0" applyBorder="0" applyAlignment="0" applyProtection="0"/>
    <xf numFmtId="3" fontId="31" fillId="0" borderId="0"/>
    <xf numFmtId="0" fontId="24" fillId="0" borderId="0" applyNumberFormat="0" applyFill="0" applyBorder="0" applyAlignment="0" applyProtection="0"/>
    <xf numFmtId="0" fontId="11" fillId="0" borderId="0"/>
    <xf numFmtId="0" fontId="13" fillId="0" borderId="0"/>
    <xf numFmtId="0" fontId="10" fillId="0" borderId="0"/>
    <xf numFmtId="0" fontId="9" fillId="0" borderId="0"/>
    <xf numFmtId="0" fontId="9" fillId="0" borderId="0"/>
    <xf numFmtId="0" fontId="9" fillId="0" borderId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35" applyNumberFormat="0" applyFill="0" applyAlignment="0" applyProtection="0"/>
    <xf numFmtId="0" fontId="74" fillId="0" borderId="36" applyNumberFormat="0" applyFill="0" applyAlignment="0" applyProtection="0"/>
    <xf numFmtId="0" fontId="75" fillId="0" borderId="37" applyNumberFormat="0" applyFill="0" applyAlignment="0" applyProtection="0"/>
    <xf numFmtId="0" fontId="75" fillId="0" borderId="0" applyNumberFormat="0" applyFill="0" applyBorder="0" applyAlignment="0" applyProtection="0"/>
    <xf numFmtId="0" fontId="76" fillId="34" borderId="0" applyNumberFormat="0" applyBorder="0" applyAlignment="0" applyProtection="0"/>
    <xf numFmtId="0" fontId="77" fillId="35" borderId="0" applyNumberFormat="0" applyBorder="0" applyAlignment="0" applyProtection="0"/>
    <xf numFmtId="0" fontId="78" fillId="36" borderId="0" applyNumberFormat="0" applyBorder="0" applyAlignment="0" applyProtection="0"/>
    <xf numFmtId="0" fontId="79" fillId="37" borderId="38" applyNumberFormat="0" applyAlignment="0" applyProtection="0"/>
    <xf numFmtId="0" fontId="80" fillId="38" borderId="39" applyNumberFormat="0" applyAlignment="0" applyProtection="0"/>
    <xf numFmtId="0" fontId="81" fillId="38" borderId="38" applyNumberFormat="0" applyAlignment="0" applyProtection="0"/>
    <xf numFmtId="0" fontId="82" fillId="0" borderId="40" applyNumberFormat="0" applyFill="0" applyAlignment="0" applyProtection="0"/>
    <xf numFmtId="0" fontId="83" fillId="39" borderId="41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43" applyNumberFormat="0" applyFill="0" applyAlignment="0" applyProtection="0"/>
    <xf numFmtId="0" fontId="87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3" borderId="0" applyNumberFormat="0" applyBorder="0" applyAlignment="0" applyProtection="0"/>
    <xf numFmtId="0" fontId="87" fillId="44" borderId="0" applyNumberFormat="0" applyBorder="0" applyAlignment="0" applyProtection="0"/>
    <xf numFmtId="0" fontId="87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7" borderId="0" applyNumberFormat="0" applyBorder="0" applyAlignment="0" applyProtection="0"/>
    <xf numFmtId="0" fontId="87" fillId="48" borderId="0" applyNumberFormat="0" applyBorder="0" applyAlignment="0" applyProtection="0"/>
    <xf numFmtId="0" fontId="87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7" fillId="52" borderId="0" applyNumberFormat="0" applyBorder="0" applyAlignment="0" applyProtection="0"/>
    <xf numFmtId="0" fontId="87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87" fillId="56" borderId="0" applyNumberFormat="0" applyBorder="0" applyAlignment="0" applyProtection="0"/>
    <xf numFmtId="0" fontId="87" fillId="57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7" fillId="60" borderId="0" applyNumberFormat="0" applyBorder="0" applyAlignment="0" applyProtection="0"/>
    <xf numFmtId="0" fontId="87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7" fillId="64" borderId="0" applyNumberFormat="0" applyBorder="0" applyAlignment="0" applyProtection="0"/>
    <xf numFmtId="0" fontId="90" fillId="78" borderId="0"/>
    <xf numFmtId="0" fontId="90" fillId="77" borderId="0"/>
    <xf numFmtId="0" fontId="90" fillId="77" borderId="0"/>
    <xf numFmtId="0" fontId="88" fillId="0" borderId="0"/>
    <xf numFmtId="0" fontId="89" fillId="65" borderId="0"/>
    <xf numFmtId="0" fontId="89" fillId="66" borderId="0"/>
    <xf numFmtId="0" fontId="89" fillId="67" borderId="0"/>
    <xf numFmtId="0" fontId="89" fillId="68" borderId="0"/>
    <xf numFmtId="0" fontId="30" fillId="0" borderId="47" applyNumberFormat="0" applyFill="0" applyAlignment="0" applyProtection="0"/>
    <xf numFmtId="0" fontId="30" fillId="0" borderId="47" applyNumberFormat="0" applyFill="0" applyAlignment="0" applyProtection="0"/>
    <xf numFmtId="0" fontId="30" fillId="0" borderId="47" applyNumberFormat="0" applyFill="0" applyAlignment="0" applyProtection="0"/>
    <xf numFmtId="0" fontId="30" fillId="0" borderId="47" applyNumberFormat="0" applyFill="0" applyAlignment="0" applyProtection="0"/>
    <xf numFmtId="0" fontId="89" fillId="69" borderId="0"/>
    <xf numFmtId="0" fontId="30" fillId="0" borderId="51" applyNumberFormat="0" applyFill="0" applyAlignment="0" applyProtection="0"/>
    <xf numFmtId="0" fontId="30" fillId="0" borderId="51" applyNumberFormat="0" applyFill="0" applyAlignment="0" applyProtection="0"/>
    <xf numFmtId="0" fontId="30" fillId="0" borderId="51" applyNumberFormat="0" applyFill="0" applyAlignment="0" applyProtection="0"/>
    <xf numFmtId="0" fontId="30" fillId="0" borderId="51" applyNumberFormat="0" applyFill="0" applyAlignment="0" applyProtection="0"/>
    <xf numFmtId="0" fontId="89" fillId="70" borderId="0"/>
    <xf numFmtId="0" fontId="89" fillId="65" borderId="0"/>
    <xf numFmtId="0" fontId="89" fillId="65" borderId="0"/>
    <xf numFmtId="0" fontId="89" fillId="65" borderId="0"/>
    <xf numFmtId="0" fontId="89" fillId="65" borderId="0"/>
    <xf numFmtId="0" fontId="89" fillId="66" borderId="0"/>
    <xf numFmtId="0" fontId="89" fillId="66" borderId="0"/>
    <xf numFmtId="0" fontId="89" fillId="66" borderId="0"/>
    <xf numFmtId="0" fontId="89" fillId="66" borderId="0"/>
    <xf numFmtId="0" fontId="89" fillId="67" borderId="0"/>
    <xf numFmtId="0" fontId="89" fillId="67" borderId="0"/>
    <xf numFmtId="0" fontId="89" fillId="67" borderId="0"/>
    <xf numFmtId="0" fontId="89" fillId="67" borderId="0"/>
    <xf numFmtId="0" fontId="89" fillId="68" borderId="0"/>
    <xf numFmtId="0" fontId="89" fillId="68" borderId="0"/>
    <xf numFmtId="0" fontId="89" fillId="68" borderId="0"/>
    <xf numFmtId="0" fontId="89" fillId="68" borderId="0"/>
    <xf numFmtId="0" fontId="89" fillId="69" borderId="0"/>
    <xf numFmtId="0" fontId="89" fillId="69" borderId="0"/>
    <xf numFmtId="0" fontId="89" fillId="69" borderId="0"/>
    <xf numFmtId="0" fontId="89" fillId="69" borderId="0"/>
    <xf numFmtId="0" fontId="89" fillId="70" borderId="0"/>
    <xf numFmtId="0" fontId="89" fillId="70" borderId="0"/>
    <xf numFmtId="0" fontId="89" fillId="70" borderId="0"/>
    <xf numFmtId="0" fontId="89" fillId="71" borderId="0"/>
    <xf numFmtId="0" fontId="89" fillId="72" borderId="0"/>
    <xf numFmtId="0" fontId="89" fillId="73" borderId="0"/>
    <xf numFmtId="0" fontId="89" fillId="74" borderId="0"/>
    <xf numFmtId="0" fontId="89" fillId="68" borderId="0"/>
    <xf numFmtId="0" fontId="89" fillId="72" borderId="0"/>
    <xf numFmtId="0" fontId="89" fillId="75" borderId="0"/>
    <xf numFmtId="0" fontId="89" fillId="72" borderId="0"/>
    <xf numFmtId="0" fontId="89" fillId="72" borderId="0"/>
    <xf numFmtId="0" fontId="89" fillId="72" borderId="0"/>
    <xf numFmtId="0" fontId="89" fillId="72" borderId="0"/>
    <xf numFmtId="0" fontId="89" fillId="73" borderId="0"/>
    <xf numFmtId="0" fontId="89" fillId="73" borderId="0"/>
    <xf numFmtId="0" fontId="89" fillId="73" borderId="0"/>
    <xf numFmtId="0" fontId="89" fillId="73" borderId="0"/>
    <xf numFmtId="0" fontId="89" fillId="74" borderId="0"/>
    <xf numFmtId="0" fontId="89" fillId="74" borderId="0"/>
    <xf numFmtId="0" fontId="89" fillId="74" borderId="0"/>
    <xf numFmtId="0" fontId="89" fillId="74" borderId="0"/>
    <xf numFmtId="0" fontId="89" fillId="68" borderId="0"/>
    <xf numFmtId="0" fontId="89" fillId="68" borderId="0"/>
    <xf numFmtId="0" fontId="89" fillId="68" borderId="0"/>
    <xf numFmtId="0" fontId="89" fillId="68" borderId="0"/>
    <xf numFmtId="0" fontId="89" fillId="72" borderId="0"/>
    <xf numFmtId="0" fontId="89" fillId="72" borderId="0"/>
    <xf numFmtId="0" fontId="89" fillId="72" borderId="0"/>
    <xf numFmtId="0" fontId="89" fillId="72" borderId="0"/>
    <xf numFmtId="0" fontId="89" fillId="75" borderId="0"/>
    <xf numFmtId="0" fontId="89" fillId="75" borderId="0"/>
    <xf numFmtId="0" fontId="89" fillId="75" borderId="0"/>
    <xf numFmtId="0" fontId="89" fillId="75" borderId="0"/>
    <xf numFmtId="0" fontId="90" fillId="76" borderId="0"/>
    <xf numFmtId="0" fontId="90" fillId="73" borderId="0"/>
    <xf numFmtId="0" fontId="90" fillId="74" borderId="0"/>
    <xf numFmtId="0" fontId="90" fillId="77" borderId="0"/>
    <xf numFmtId="0" fontId="90" fillId="78" borderId="0"/>
    <xf numFmtId="0" fontId="90" fillId="79" borderId="0"/>
    <xf numFmtId="0" fontId="90" fillId="76" borderId="0"/>
    <xf numFmtId="0" fontId="90" fillId="76" borderId="0"/>
    <xf numFmtId="0" fontId="90" fillId="76" borderId="0"/>
    <xf numFmtId="0" fontId="90" fillId="76" borderId="0"/>
    <xf numFmtId="0" fontId="90" fillId="73" borderId="0"/>
    <xf numFmtId="0" fontId="23" fillId="8" borderId="46" applyNumberFormat="0" applyAlignment="0" applyProtection="0"/>
    <xf numFmtId="0" fontId="23" fillId="8" borderId="46" applyNumberFormat="0" applyAlignment="0" applyProtection="0"/>
    <xf numFmtId="0" fontId="23" fillId="8" borderId="46" applyNumberFormat="0" applyAlignment="0" applyProtection="0"/>
    <xf numFmtId="0" fontId="23" fillId="8" borderId="46" applyNumberFormat="0" applyAlignment="0" applyProtection="0"/>
    <xf numFmtId="0" fontId="90" fillId="73" borderId="0"/>
    <xf numFmtId="0" fontId="90" fillId="73" borderId="0"/>
    <xf numFmtId="0" fontId="90" fillId="73" borderId="0"/>
    <xf numFmtId="0" fontId="90" fillId="74" borderId="0"/>
    <xf numFmtId="0" fontId="90" fillId="74" borderId="0"/>
    <xf numFmtId="0" fontId="23" fillId="8" borderId="50" applyNumberFormat="0" applyAlignment="0" applyProtection="0"/>
    <xf numFmtId="0" fontId="23" fillId="8" borderId="50" applyNumberFormat="0" applyAlignment="0" applyProtection="0"/>
    <xf numFmtId="0" fontId="23" fillId="8" borderId="50" applyNumberFormat="0" applyAlignment="0" applyProtection="0"/>
    <xf numFmtId="0" fontId="23" fillId="8" borderId="50" applyNumberFormat="0" applyAlignment="0" applyProtection="0"/>
    <xf numFmtId="0" fontId="90" fillId="74" borderId="0"/>
    <xf numFmtId="0" fontId="90" fillId="74" borderId="0"/>
    <xf numFmtId="0" fontId="90" fillId="77" borderId="0"/>
    <xf numFmtId="0" fontId="90" fillId="77" borderId="0"/>
    <xf numFmtId="0" fontId="23" fillId="8" borderId="46" applyNumberFormat="0" applyAlignment="0" applyProtection="0"/>
    <xf numFmtId="0" fontId="13" fillId="23" borderId="45" applyNumberFormat="0" applyAlignment="0" applyProtection="0"/>
    <xf numFmtId="0" fontId="13" fillId="23" borderId="45" applyNumberFormat="0" applyAlignment="0" applyProtection="0"/>
    <xf numFmtId="0" fontId="13" fillId="23" borderId="45" applyNumberFormat="0" applyAlignment="0" applyProtection="0"/>
    <xf numFmtId="0" fontId="13" fillId="23" borderId="45" applyNumberFormat="0" applyAlignment="0" applyProtection="0"/>
    <xf numFmtId="0" fontId="13" fillId="23" borderId="45" applyNumberFormat="0" applyAlignment="0" applyProtection="0"/>
    <xf numFmtId="0" fontId="90" fillId="77" borderId="0"/>
    <xf numFmtId="0" fontId="90" fillId="77" borderId="0"/>
    <xf numFmtId="0" fontId="90" fillId="78" borderId="0"/>
    <xf numFmtId="0" fontId="90" fillId="78" borderId="0"/>
    <xf numFmtId="0" fontId="90" fillId="78" borderId="0"/>
    <xf numFmtId="0" fontId="90" fillId="78" borderId="0"/>
    <xf numFmtId="0" fontId="90" fillId="79" borderId="0"/>
    <xf numFmtId="0" fontId="90" fillId="79" borderId="0"/>
    <xf numFmtId="0" fontId="90" fillId="79" borderId="0"/>
    <xf numFmtId="0" fontId="23" fillId="8" borderId="50" applyNumberFormat="0" applyAlignment="0" applyProtection="0"/>
    <xf numFmtId="0" fontId="13" fillId="23" borderId="49" applyNumberFormat="0" applyAlignment="0" applyProtection="0"/>
    <xf numFmtId="0" fontId="13" fillId="23" borderId="49" applyNumberFormat="0" applyAlignment="0" applyProtection="0"/>
    <xf numFmtId="0" fontId="13" fillId="23" borderId="49" applyNumberFormat="0" applyAlignment="0" applyProtection="0"/>
    <xf numFmtId="0" fontId="13" fillId="23" borderId="49" applyNumberFormat="0" applyAlignment="0" applyProtection="0"/>
    <xf numFmtId="0" fontId="13" fillId="23" borderId="49" applyNumberFormat="0" applyAlignment="0" applyProtection="0"/>
    <xf numFmtId="0" fontId="90" fillId="79" borderId="0"/>
    <xf numFmtId="0" fontId="90" fillId="80" borderId="0"/>
    <xf numFmtId="0" fontId="90" fillId="81" borderId="0"/>
    <xf numFmtId="0" fontId="92" fillId="66" borderId="0"/>
    <xf numFmtId="180" fontId="93" fillId="0" borderId="0">
      <alignment vertical="top"/>
    </xf>
    <xf numFmtId="180" fontId="94" fillId="0" borderId="0">
      <alignment horizontal="right"/>
    </xf>
    <xf numFmtId="180" fontId="94" fillId="0" borderId="0">
      <alignment horizontal="left"/>
    </xf>
    <xf numFmtId="0" fontId="95" fillId="67" borderId="0"/>
    <xf numFmtId="0" fontId="95" fillId="67" borderId="0"/>
    <xf numFmtId="0" fontId="95" fillId="67" borderId="0"/>
    <xf numFmtId="0" fontId="95" fillId="67" borderId="0"/>
    <xf numFmtId="2" fontId="96" fillId="0" borderId="0">
      <protection locked="0"/>
    </xf>
    <xf numFmtId="2" fontId="97" fillId="0" borderId="0">
      <protection locked="0"/>
    </xf>
    <xf numFmtId="0" fontId="20" fillId="7" borderId="44" applyNumberFormat="0" applyAlignment="0" applyProtection="0"/>
    <xf numFmtId="0" fontId="98" fillId="0" borderId="0"/>
    <xf numFmtId="0" fontId="99" fillId="0" borderId="0"/>
    <xf numFmtId="0" fontId="100" fillId="71" borderId="52"/>
    <xf numFmtId="0" fontId="100" fillId="71" borderId="52"/>
    <xf numFmtId="0" fontId="100" fillId="71" borderId="52"/>
    <xf numFmtId="0" fontId="100" fillId="71" borderId="52"/>
    <xf numFmtId="0" fontId="100" fillId="71" borderId="52"/>
    <xf numFmtId="0" fontId="101" fillId="0" borderId="0">
      <alignment vertical="center"/>
    </xf>
    <xf numFmtId="0" fontId="102" fillId="84" borderId="53"/>
    <xf numFmtId="0" fontId="102" fillId="84" borderId="53"/>
    <xf numFmtId="0" fontId="102" fillId="84" borderId="53"/>
    <xf numFmtId="0" fontId="102" fillId="84" borderId="53"/>
    <xf numFmtId="0" fontId="103" fillId="0" borderId="54"/>
    <xf numFmtId="0" fontId="103" fillId="0" borderId="54"/>
    <xf numFmtId="0" fontId="103" fillId="0" borderId="54"/>
    <xf numFmtId="0" fontId="103" fillId="0" borderId="54"/>
    <xf numFmtId="0" fontId="20" fillId="7" borderId="48" applyNumberFormat="0" applyAlignment="0" applyProtection="0"/>
    <xf numFmtId="0" fontId="20" fillId="8" borderId="44" applyNumberFormat="0" applyAlignment="0" applyProtection="0"/>
    <xf numFmtId="0" fontId="20" fillId="7" borderId="44" applyNumberFormat="0" applyAlignment="0" applyProtection="0"/>
    <xf numFmtId="0" fontId="20" fillId="7" borderId="44" applyNumberFormat="0" applyAlignment="0" applyProtection="0"/>
    <xf numFmtId="0" fontId="20" fillId="7" borderId="44" applyNumberFormat="0" applyAlignment="0" applyProtection="0"/>
    <xf numFmtId="0" fontId="102" fillId="84" borderId="53"/>
    <xf numFmtId="4" fontId="89" fillId="0" borderId="0"/>
    <xf numFmtId="181" fontId="104" fillId="0" borderId="0"/>
    <xf numFmtId="181" fontId="104" fillId="0" borderId="0"/>
    <xf numFmtId="3" fontId="89" fillId="0" borderId="0"/>
    <xf numFmtId="182" fontId="89" fillId="0" borderId="0"/>
    <xf numFmtId="0" fontId="89" fillId="0" borderId="0"/>
    <xf numFmtId="0" fontId="89" fillId="0" borderId="0"/>
    <xf numFmtId="168" fontId="89" fillId="0" borderId="0"/>
    <xf numFmtId="183" fontId="89" fillId="0" borderId="0"/>
    <xf numFmtId="0" fontId="90" fillId="80" borderId="0"/>
    <xf numFmtId="0" fontId="90" fillId="80" borderId="0"/>
    <xf numFmtId="0" fontId="90" fillId="80" borderId="0"/>
    <xf numFmtId="0" fontId="90" fillId="80" borderId="0"/>
    <xf numFmtId="0" fontId="20" fillId="8" borderId="48" applyNumberFormat="0" applyAlignment="0" applyProtection="0"/>
    <xf numFmtId="0" fontId="20" fillId="7" borderId="48" applyNumberFormat="0" applyAlignment="0" applyProtection="0"/>
    <xf numFmtId="0" fontId="20" fillId="7" borderId="48" applyNumberFormat="0" applyAlignment="0" applyProtection="0"/>
    <xf numFmtId="0" fontId="20" fillId="7" borderId="48" applyNumberFormat="0" applyAlignment="0" applyProtection="0"/>
    <xf numFmtId="0" fontId="90" fillId="81" borderId="0"/>
    <xf numFmtId="0" fontId="90" fillId="81" borderId="0"/>
    <xf numFmtId="0" fontId="90" fillId="81" borderId="0"/>
    <xf numFmtId="0" fontId="90" fillId="81" borderId="0"/>
    <xf numFmtId="0" fontId="90" fillId="82" borderId="0"/>
    <xf numFmtId="0" fontId="90" fillId="82" borderId="0"/>
    <xf numFmtId="0" fontId="90" fillId="82" borderId="0"/>
    <xf numFmtId="0" fontId="90" fillId="82" borderId="0"/>
    <xf numFmtId="0" fontId="90" fillId="77" borderId="0"/>
    <xf numFmtId="0" fontId="90" fillId="77" borderId="0"/>
    <xf numFmtId="0" fontId="90" fillId="78" borderId="0"/>
    <xf numFmtId="0" fontId="90" fillId="83" borderId="0"/>
    <xf numFmtId="0" fontId="90" fillId="83" borderId="0"/>
    <xf numFmtId="0" fontId="90" fillId="83" borderId="0"/>
    <xf numFmtId="0" fontId="90" fillId="83" borderId="0"/>
    <xf numFmtId="0" fontId="8" fillId="0" borderId="0"/>
    <xf numFmtId="0" fontId="105" fillId="70" borderId="52"/>
    <xf numFmtId="0" fontId="105" fillId="70" borderId="52"/>
    <xf numFmtId="0" fontId="105" fillId="70" borderId="52"/>
    <xf numFmtId="0" fontId="105" fillId="71" borderId="52"/>
    <xf numFmtId="184" fontId="104" fillId="0" borderId="0"/>
    <xf numFmtId="0" fontId="17" fillId="8" borderId="44" applyNumberFormat="0" applyAlignment="0" applyProtection="0"/>
    <xf numFmtId="0" fontId="17" fillId="8" borderId="44" applyNumberFormat="0" applyAlignment="0" applyProtection="0"/>
    <xf numFmtId="0" fontId="17" fillId="8" borderId="44" applyNumberFormat="0" applyAlignment="0" applyProtection="0"/>
    <xf numFmtId="0" fontId="17" fillId="8" borderId="44" applyNumberFormat="0" applyAlignment="0" applyProtection="0"/>
    <xf numFmtId="0" fontId="17" fillId="8" borderId="44" applyNumberFormat="0" applyAlignment="0" applyProtection="0"/>
    <xf numFmtId="0" fontId="104" fillId="0" borderId="0"/>
    <xf numFmtId="0" fontId="106" fillId="0" borderId="0"/>
    <xf numFmtId="0" fontId="107" fillId="0" borderId="55">
      <alignment horizontal="center"/>
    </xf>
    <xf numFmtId="2" fontId="89" fillId="0" borderId="0"/>
    <xf numFmtId="0" fontId="108" fillId="0" borderId="0">
      <alignment horizontal="left"/>
    </xf>
    <xf numFmtId="0" fontId="95" fillId="67" borderId="0"/>
    <xf numFmtId="0" fontId="109" fillId="0" borderId="0">
      <alignment horizontal="center"/>
    </xf>
    <xf numFmtId="0" fontId="110" fillId="0" borderId="56"/>
    <xf numFmtId="0" fontId="111" fillId="0" borderId="57"/>
    <xf numFmtId="0" fontId="112" fillId="0" borderId="58"/>
    <xf numFmtId="0" fontId="112" fillId="0" borderId="0"/>
    <xf numFmtId="9" fontId="8" fillId="0" borderId="0" applyFont="0" applyFill="0" applyBorder="0" applyAlignment="0" applyProtection="0"/>
    <xf numFmtId="0" fontId="109" fillId="0" borderId="0">
      <alignment horizontal="center" textRotation="90"/>
    </xf>
    <xf numFmtId="0" fontId="92" fillId="66" borderId="0"/>
    <xf numFmtId="0" fontId="92" fillId="66" borderId="0"/>
    <xf numFmtId="0" fontId="92" fillId="66" borderId="0"/>
    <xf numFmtId="0" fontId="92" fillId="66" borderId="0"/>
    <xf numFmtId="0" fontId="91" fillId="0" borderId="0"/>
    <xf numFmtId="0" fontId="105" fillId="70" borderId="52"/>
    <xf numFmtId="171" fontId="89" fillId="0" borderId="0"/>
    <xf numFmtId="0" fontId="17" fillId="8" borderId="48" applyNumberFormat="0" applyAlignment="0" applyProtection="0"/>
    <xf numFmtId="0" fontId="17" fillId="8" borderId="48" applyNumberFormat="0" applyAlignment="0" applyProtection="0"/>
    <xf numFmtId="0" fontId="17" fillId="8" borderId="48" applyNumberFormat="0" applyAlignment="0" applyProtection="0"/>
    <xf numFmtId="0" fontId="17" fillId="8" borderId="48" applyNumberFormat="0" applyAlignment="0" applyProtection="0"/>
    <xf numFmtId="0" fontId="17" fillId="8" borderId="48" applyNumberFormat="0" applyAlignment="0" applyProtection="0"/>
    <xf numFmtId="0" fontId="103" fillId="0" borderId="54"/>
    <xf numFmtId="185" fontId="104" fillId="0" borderId="0"/>
    <xf numFmtId="182" fontId="89" fillId="0" borderId="0"/>
    <xf numFmtId="0" fontId="113" fillId="85" borderId="0"/>
    <xf numFmtId="0" fontId="113" fillId="85" borderId="0"/>
    <xf numFmtId="0" fontId="113" fillId="85" borderId="0"/>
    <xf numFmtId="0" fontId="113" fillId="85" borderId="0"/>
    <xf numFmtId="0" fontId="113" fillId="85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89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89" fillId="0" borderId="0"/>
    <xf numFmtId="0" fontId="89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86" borderId="59"/>
    <xf numFmtId="0" fontId="104" fillId="86" borderId="59"/>
    <xf numFmtId="0" fontId="104" fillId="86" borderId="59"/>
    <xf numFmtId="0" fontId="104" fillId="86" borderId="59"/>
    <xf numFmtId="0" fontId="104" fillId="86" borderId="59"/>
    <xf numFmtId="0" fontId="114" fillId="71" borderId="60"/>
    <xf numFmtId="173" fontId="96" fillId="0" borderId="0">
      <protection locked="0"/>
    </xf>
    <xf numFmtId="186" fontId="96" fillId="0" borderId="0">
      <protection locked="0"/>
    </xf>
    <xf numFmtId="9" fontId="104" fillId="0" borderId="0"/>
    <xf numFmtId="9" fontId="115" fillId="0" borderId="0"/>
    <xf numFmtId="9" fontId="89" fillId="0" borderId="0"/>
    <xf numFmtId="9" fontId="104" fillId="0" borderId="0"/>
    <xf numFmtId="9" fontId="89" fillId="0" borderId="0"/>
    <xf numFmtId="9" fontId="104" fillId="0" borderId="0"/>
    <xf numFmtId="9" fontId="104" fillId="0" borderId="0"/>
    <xf numFmtId="9" fontId="104" fillId="0" borderId="0"/>
    <xf numFmtId="9" fontId="104" fillId="0" borderId="0"/>
    <xf numFmtId="9" fontId="104" fillId="0" borderId="0"/>
    <xf numFmtId="9" fontId="104" fillId="0" borderId="0"/>
    <xf numFmtId="0" fontId="116" fillId="0" borderId="0"/>
    <xf numFmtId="187" fontId="116" fillId="0" borderId="0"/>
    <xf numFmtId="0" fontId="94" fillId="0" borderId="0"/>
    <xf numFmtId="0" fontId="114" fillId="71" borderId="60"/>
    <xf numFmtId="0" fontId="114" fillId="71" borderId="60"/>
    <xf numFmtId="0" fontId="114" fillId="71" borderId="60"/>
    <xf numFmtId="0" fontId="114" fillId="71" borderId="60"/>
    <xf numFmtId="188" fontId="89" fillId="0" borderId="0"/>
    <xf numFmtId="188" fontId="117" fillId="0" borderId="33"/>
    <xf numFmtId="175" fontId="104" fillId="0" borderId="0">
      <protection locked="0"/>
    </xf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181" fontId="104" fillId="0" borderId="0"/>
    <xf numFmtId="43" fontId="8" fillId="0" borderId="0" applyFont="0" applyFill="0" applyBorder="0" applyAlignment="0" applyProtection="0"/>
    <xf numFmtId="181" fontId="89" fillId="0" borderId="0"/>
    <xf numFmtId="189" fontId="104" fillId="0" borderId="0"/>
    <xf numFmtId="181" fontId="104" fillId="0" borderId="0"/>
    <xf numFmtId="0" fontId="104" fillId="0" borderId="0"/>
    <xf numFmtId="181" fontId="104" fillId="0" borderId="0"/>
    <xf numFmtId="0" fontId="90" fillId="78" borderId="0"/>
    <xf numFmtId="180" fontId="91" fillId="0" borderId="34"/>
    <xf numFmtId="0" fontId="90" fillId="83" borderId="0"/>
    <xf numFmtId="0" fontId="90" fillId="77" borderId="0"/>
    <xf numFmtId="0" fontId="90" fillId="82" borderId="0"/>
    <xf numFmtId="0" fontId="90" fillId="78" borderId="0"/>
    <xf numFmtId="0" fontId="90" fillId="78" borderId="0"/>
    <xf numFmtId="2" fontId="89" fillId="0" borderId="0"/>
    <xf numFmtId="181" fontId="104" fillId="0" borderId="0"/>
    <xf numFmtId="0" fontId="118" fillId="0" borderId="0"/>
    <xf numFmtId="0" fontId="118" fillId="0" borderId="0"/>
    <xf numFmtId="0" fontId="118" fillId="0" borderId="0"/>
    <xf numFmtId="0" fontId="118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177" fontId="89" fillId="0" borderId="0"/>
    <xf numFmtId="178" fontId="89" fillId="0" borderId="0"/>
    <xf numFmtId="0" fontId="119" fillId="0" borderId="0"/>
    <xf numFmtId="0" fontId="120" fillId="0" borderId="61"/>
    <xf numFmtId="0" fontId="110" fillId="0" borderId="56"/>
    <xf numFmtId="0" fontId="110" fillId="0" borderId="56"/>
    <xf numFmtId="0" fontId="110" fillId="0" borderId="56"/>
    <xf numFmtId="0" fontId="110" fillId="0" borderId="56"/>
    <xf numFmtId="0" fontId="110" fillId="0" borderId="56"/>
    <xf numFmtId="0" fontId="121" fillId="0" borderId="0"/>
    <xf numFmtId="0" fontId="119" fillId="0" borderId="0"/>
    <xf numFmtId="0" fontId="111" fillId="0" borderId="57"/>
    <xf numFmtId="0" fontId="111" fillId="0" borderId="57"/>
    <xf numFmtId="0" fontId="111" fillId="0" borderId="57"/>
    <xf numFmtId="0" fontId="111" fillId="0" borderId="57"/>
    <xf numFmtId="0" fontId="112" fillId="0" borderId="58"/>
    <xf numFmtId="0" fontId="112" fillId="0" borderId="58"/>
    <xf numFmtId="0" fontId="112" fillId="0" borderId="58"/>
    <xf numFmtId="0" fontId="112" fillId="0" borderId="58"/>
    <xf numFmtId="0" fontId="112" fillId="0" borderId="0"/>
    <xf numFmtId="0" fontId="112" fillId="0" borderId="0"/>
    <xf numFmtId="0" fontId="112" fillId="0" borderId="0"/>
    <xf numFmtId="0" fontId="11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2" fontId="122" fillId="0" borderId="0">
      <protection locked="0"/>
    </xf>
    <xf numFmtId="2" fontId="122" fillId="0" borderId="0">
      <protection locked="0"/>
    </xf>
    <xf numFmtId="0" fontId="123" fillId="0" borderId="62"/>
    <xf numFmtId="0" fontId="123" fillId="0" borderId="62"/>
    <xf numFmtId="0" fontId="123" fillId="0" borderId="62"/>
    <xf numFmtId="0" fontId="123" fillId="0" borderId="62"/>
    <xf numFmtId="186" fontId="96" fillId="0" borderId="0">
      <protection locked="0"/>
    </xf>
    <xf numFmtId="190" fontId="96" fillId="0" borderId="0">
      <protection locked="0"/>
    </xf>
    <xf numFmtId="0" fontId="104" fillId="0" borderId="0"/>
    <xf numFmtId="189" fontId="115" fillId="0" borderId="0"/>
    <xf numFmtId="181" fontId="104" fillId="0" borderId="0"/>
    <xf numFmtId="189" fontId="104" fillId="0" borderId="0"/>
    <xf numFmtId="181" fontId="104" fillId="0" borderId="0"/>
    <xf numFmtId="189" fontId="104" fillId="0" borderId="0"/>
    <xf numFmtId="3" fontId="89" fillId="0" borderId="0"/>
    <xf numFmtId="0" fontId="118" fillId="0" borderId="0"/>
    <xf numFmtId="0" fontId="27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120" fillId="0" borderId="61"/>
    <xf numFmtId="0" fontId="14" fillId="0" borderId="0"/>
    <xf numFmtId="4" fontId="89" fillId="0" borderId="0"/>
    <xf numFmtId="0" fontId="8" fillId="0" borderId="0"/>
    <xf numFmtId="4" fontId="89" fillId="0" borderId="0"/>
    <xf numFmtId="0" fontId="120" fillId="0" borderId="61"/>
    <xf numFmtId="0" fontId="71" fillId="0" borderId="0"/>
    <xf numFmtId="176" fontId="13" fillId="0" borderId="0" applyFill="0" applyBorder="0" applyAlignment="0" applyProtection="0"/>
    <xf numFmtId="0" fontId="124" fillId="87" borderId="0" applyBorder="0" applyProtection="0"/>
    <xf numFmtId="0" fontId="8" fillId="0" borderId="0"/>
    <xf numFmtId="0" fontId="8" fillId="40" borderId="42" applyNumberFormat="0" applyFont="0" applyAlignment="0" applyProtection="0"/>
    <xf numFmtId="0" fontId="13" fillId="0" borderId="0"/>
    <xf numFmtId="0" fontId="8" fillId="0" borderId="0"/>
    <xf numFmtId="9" fontId="8" fillId="0" borderId="0" applyFont="0" applyFill="0" applyBorder="0" applyAlignment="0" applyProtection="0"/>
    <xf numFmtId="0" fontId="8" fillId="40" borderId="42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1" fillId="0" borderId="0"/>
    <xf numFmtId="0" fontId="13" fillId="0" borderId="0"/>
    <xf numFmtId="0" fontId="112" fillId="0" borderId="92"/>
    <xf numFmtId="0" fontId="111" fillId="0" borderId="91"/>
    <xf numFmtId="0" fontId="111" fillId="0" borderId="91"/>
    <xf numFmtId="0" fontId="111" fillId="0" borderId="91"/>
    <xf numFmtId="0" fontId="111" fillId="0" borderId="91"/>
    <xf numFmtId="0" fontId="110" fillId="0" borderId="90"/>
    <xf numFmtId="0" fontId="110" fillId="0" borderId="90"/>
    <xf numFmtId="0" fontId="110" fillId="0" borderId="90"/>
    <xf numFmtId="0" fontId="110" fillId="0" borderId="90"/>
    <xf numFmtId="0" fontId="110" fillId="0" borderId="90"/>
    <xf numFmtId="192" fontId="120" fillId="0" borderId="94"/>
    <xf numFmtId="181" fontId="132" fillId="0" borderId="0"/>
    <xf numFmtId="181" fontId="132" fillId="0" borderId="0"/>
    <xf numFmtId="192" fontId="132" fillId="0" borderId="0"/>
    <xf numFmtId="181" fontId="132" fillId="0" borderId="0"/>
    <xf numFmtId="189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81" fontId="132" fillId="0" borderId="0"/>
    <xf numFmtId="175" fontId="132" fillId="0" borderId="0">
      <protection locked="0"/>
    </xf>
    <xf numFmtId="197" fontId="117" fillId="0" borderId="93"/>
    <xf numFmtId="197" fontId="89" fillId="0" borderId="0"/>
    <xf numFmtId="192" fontId="94" fillId="0" borderId="0"/>
    <xf numFmtId="187" fontId="134" fillId="0" borderId="0"/>
    <xf numFmtId="0" fontId="134" fillId="0" borderId="0"/>
    <xf numFmtId="196" fontId="132" fillId="0" borderId="0"/>
    <xf numFmtId="196" fontId="132" fillId="0" borderId="0"/>
    <xf numFmtId="196" fontId="132" fillId="0" borderId="0"/>
    <xf numFmtId="196" fontId="132" fillId="0" borderId="0"/>
    <xf numFmtId="196" fontId="132" fillId="0" borderId="0"/>
    <xf numFmtId="196" fontId="132" fillId="0" borderId="0"/>
    <xf numFmtId="196" fontId="89" fillId="0" borderId="0"/>
    <xf numFmtId="196" fontId="132" fillId="0" borderId="0"/>
    <xf numFmtId="196" fontId="89" fillId="0" borderId="0"/>
    <xf numFmtId="196" fontId="129" fillId="0" borderId="0"/>
    <xf numFmtId="196" fontId="132" fillId="0" borderId="0"/>
    <xf numFmtId="0" fontId="132" fillId="86" borderId="59"/>
    <xf numFmtId="0" fontId="132" fillId="86" borderId="59"/>
    <xf numFmtId="0" fontId="132" fillId="86" borderId="59"/>
    <xf numFmtId="0" fontId="132" fillId="86" borderId="59"/>
    <xf numFmtId="0" fontId="132" fillId="86" borderId="59"/>
    <xf numFmtId="192" fontId="132" fillId="0" borderId="0"/>
    <xf numFmtId="192" fontId="132" fillId="0" borderId="0"/>
    <xf numFmtId="192" fontId="132" fillId="0" borderId="0"/>
    <xf numFmtId="192" fontId="132" fillId="0" borderId="0"/>
    <xf numFmtId="192" fontId="132" fillId="0" borderId="0"/>
    <xf numFmtId="192" fontId="132" fillId="0" borderId="0"/>
    <xf numFmtId="192" fontId="89" fillId="0" borderId="0"/>
    <xf numFmtId="192" fontId="89" fillId="0" borderId="0"/>
    <xf numFmtId="192" fontId="132" fillId="0" borderId="0"/>
    <xf numFmtId="192" fontId="132" fillId="0" borderId="0"/>
    <xf numFmtId="192" fontId="132" fillId="0" borderId="0"/>
    <xf numFmtId="192" fontId="132" fillId="0" borderId="0"/>
    <xf numFmtId="192" fontId="132" fillId="0" borderId="0"/>
    <xf numFmtId="192" fontId="132" fillId="0" borderId="0"/>
    <xf numFmtId="192" fontId="132" fillId="0" borderId="0"/>
    <xf numFmtId="192" fontId="89" fillId="0" borderId="0"/>
    <xf numFmtId="192" fontId="132" fillId="0" borderId="0"/>
    <xf numFmtId="192" fontId="132" fillId="0" borderId="0"/>
    <xf numFmtId="192" fontId="132" fillId="0" borderId="0"/>
    <xf numFmtId="192" fontId="132" fillId="0" borderId="0"/>
    <xf numFmtId="192" fontId="132" fillId="0" borderId="0"/>
    <xf numFmtId="185" fontId="132" fillId="0" borderId="0"/>
    <xf numFmtId="0" fontId="17" fillId="8" borderId="84" applyNumberFormat="0" applyAlignment="0" applyProtection="0"/>
    <xf numFmtId="0" fontId="17" fillId="8" borderId="84" applyNumberFormat="0" applyAlignment="0" applyProtection="0"/>
    <xf numFmtId="0" fontId="17" fillId="8" borderId="84" applyNumberFormat="0" applyAlignment="0" applyProtection="0"/>
    <xf numFmtId="0" fontId="17" fillId="8" borderId="84" applyNumberFormat="0" applyAlignment="0" applyProtection="0"/>
    <xf numFmtId="0" fontId="17" fillId="8" borderId="84" applyNumberFormat="0" applyAlignment="0" applyProtection="0"/>
    <xf numFmtId="192" fontId="91" fillId="0" borderId="0"/>
    <xf numFmtId="0" fontId="133" fillId="0" borderId="0">
      <alignment horizontal="center" textRotation="90"/>
    </xf>
    <xf numFmtId="0" fontId="112" fillId="0" borderId="92"/>
    <xf numFmtId="0" fontId="111" fillId="0" borderId="91"/>
    <xf numFmtId="0" fontId="110" fillId="0" borderId="90"/>
    <xf numFmtId="0" fontId="133" fillId="0" borderId="0">
      <alignment horizontal="center"/>
    </xf>
    <xf numFmtId="192" fontId="108" fillId="0" borderId="0">
      <alignment horizontal="left"/>
    </xf>
    <xf numFmtId="193" fontId="89" fillId="0" borderId="0"/>
    <xf numFmtId="193" fontId="89" fillId="0" borderId="0"/>
    <xf numFmtId="192" fontId="107" fillId="0" borderId="89">
      <alignment horizontal="center"/>
    </xf>
    <xf numFmtId="192" fontId="132" fillId="0" borderId="0"/>
    <xf numFmtId="184" fontId="132" fillId="0" borderId="0"/>
    <xf numFmtId="0" fontId="20" fillId="7" borderId="84" applyNumberFormat="0" applyAlignment="0" applyProtection="0"/>
    <xf numFmtId="0" fontId="20" fillId="7" borderId="84" applyNumberFormat="0" applyAlignment="0" applyProtection="0"/>
    <xf numFmtId="0" fontId="20" fillId="7" borderId="84" applyNumberFormat="0" applyAlignment="0" applyProtection="0"/>
    <xf numFmtId="0" fontId="20" fillId="8" borderId="84" applyNumberFormat="0" applyAlignment="0" applyProtection="0"/>
    <xf numFmtId="192" fontId="89" fillId="0" borderId="0"/>
    <xf numFmtId="192" fontId="89" fillId="0" borderId="0"/>
    <xf numFmtId="194" fontId="89" fillId="0" borderId="0"/>
    <xf numFmtId="181" fontId="132" fillId="0" borderId="0"/>
    <xf numFmtId="181" fontId="132" fillId="0" borderId="0"/>
    <xf numFmtId="195" fontId="89" fillId="0" borderId="0"/>
    <xf numFmtId="0" fontId="20" fillId="7" borderId="84" applyNumberFormat="0" applyAlignment="0" applyProtection="0"/>
    <xf numFmtId="192" fontId="101" fillId="0" borderId="0">
      <alignment vertical="center"/>
    </xf>
    <xf numFmtId="192" fontId="131" fillId="0" borderId="0"/>
    <xf numFmtId="0" fontId="6" fillId="0" borderId="0"/>
    <xf numFmtId="192" fontId="130" fillId="0" borderId="0"/>
    <xf numFmtId="193" fontId="97" fillId="0" borderId="0">
      <protection locked="0"/>
    </xf>
    <xf numFmtId="193" fontId="96" fillId="0" borderId="0">
      <protection locked="0"/>
    </xf>
    <xf numFmtId="180" fontId="91" fillId="0" borderId="88"/>
    <xf numFmtId="0" fontId="13" fillId="23" borderId="85" applyNumberFormat="0" applyAlignment="0" applyProtection="0"/>
    <xf numFmtId="0" fontId="13" fillId="23" borderId="85" applyNumberFormat="0" applyAlignment="0" applyProtection="0"/>
    <xf numFmtId="0" fontId="13" fillId="23" borderId="85" applyNumberFormat="0" applyAlignment="0" applyProtection="0"/>
    <xf numFmtId="0" fontId="13" fillId="23" borderId="85" applyNumberFormat="0" applyAlignment="0" applyProtection="0"/>
    <xf numFmtId="0" fontId="13" fillId="23" borderId="85" applyNumberFormat="0" applyAlignment="0" applyProtection="0"/>
    <xf numFmtId="0" fontId="23" fillId="8" borderId="86" applyNumberFormat="0" applyAlignment="0" applyProtection="0"/>
    <xf numFmtId="9" fontId="6" fillId="0" borderId="0" applyFont="0" applyFill="0" applyBorder="0" applyAlignment="0" applyProtection="0"/>
    <xf numFmtId="0" fontId="23" fillId="8" borderId="86" applyNumberFormat="0" applyAlignment="0" applyProtection="0"/>
    <xf numFmtId="0" fontId="23" fillId="8" borderId="86" applyNumberFormat="0" applyAlignment="0" applyProtection="0"/>
    <xf numFmtId="0" fontId="23" fillId="8" borderId="86" applyNumberFormat="0" applyAlignment="0" applyProtection="0"/>
    <xf numFmtId="0" fontId="23" fillId="8" borderId="86" applyNumberFormat="0" applyAlignment="0" applyProtection="0"/>
    <xf numFmtId="0" fontId="30" fillId="0" borderId="87" applyNumberFormat="0" applyFill="0" applyAlignment="0" applyProtection="0"/>
    <xf numFmtId="0" fontId="30" fillId="0" borderId="87" applyNumberFormat="0" applyFill="0" applyAlignment="0" applyProtection="0"/>
    <xf numFmtId="0" fontId="30" fillId="0" borderId="87" applyNumberFormat="0" applyFill="0" applyAlignment="0" applyProtection="0"/>
    <xf numFmtId="0" fontId="30" fillId="0" borderId="87" applyNumberFormat="0" applyFill="0" applyAlignment="0" applyProtection="0"/>
    <xf numFmtId="43" fontId="6" fillId="0" borderId="0" applyFont="0" applyFill="0" applyBorder="0" applyAlignment="0" applyProtection="0"/>
    <xf numFmtId="0" fontId="129" fillId="0" borderId="0"/>
    <xf numFmtId="0" fontId="112" fillId="0" borderId="92"/>
    <xf numFmtId="0" fontId="112" fillId="0" borderId="92"/>
    <xf numFmtId="0" fontId="112" fillId="0" borderId="92"/>
    <xf numFmtId="193" fontId="122" fillId="0" borderId="0">
      <protection locked="0"/>
    </xf>
    <xf numFmtId="193" fontId="122" fillId="0" borderId="0">
      <protection locked="0"/>
    </xf>
    <xf numFmtId="192" fontId="132" fillId="0" borderId="0"/>
    <xf numFmtId="189" fontId="129" fillId="0" borderId="0"/>
    <xf numFmtId="181" fontId="132" fillId="0" borderId="0"/>
    <xf numFmtId="189" fontId="132" fillId="0" borderId="0"/>
    <xf numFmtId="181" fontId="132" fillId="0" borderId="0"/>
    <xf numFmtId="189" fontId="132" fillId="0" borderId="0"/>
    <xf numFmtId="194" fontId="89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6" fillId="0" borderId="0"/>
    <xf numFmtId="9" fontId="7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13" fillId="0" borderId="0"/>
    <xf numFmtId="0" fontId="71" fillId="0" borderId="0"/>
    <xf numFmtId="0" fontId="13" fillId="0" borderId="0"/>
    <xf numFmtId="176" fontId="13" fillId="0" borderId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4">
    <xf numFmtId="0" fontId="0" fillId="0" borderId="0" xfId="0"/>
    <xf numFmtId="0" fontId="66" fillId="0" borderId="0" xfId="0" applyFont="1"/>
    <xf numFmtId="0" fontId="13" fillId="0" borderId="0" xfId="0" applyFont="1"/>
    <xf numFmtId="0" fontId="0" fillId="0" borderId="19" xfId="0" applyBorder="1"/>
    <xf numFmtId="0" fontId="0" fillId="0" borderId="26" xfId="0" applyBorder="1"/>
    <xf numFmtId="0" fontId="67" fillId="0" borderId="0" xfId="0" applyFont="1" applyAlignment="1"/>
    <xf numFmtId="0" fontId="67" fillId="0" borderId="0" xfId="0" applyFont="1"/>
    <xf numFmtId="0" fontId="67" fillId="24" borderId="17" xfId="0" applyFont="1" applyFill="1" applyBorder="1" applyAlignment="1">
      <alignment horizontal="center" vertical="center" wrapText="1"/>
    </xf>
    <xf numFmtId="0" fontId="68" fillId="0" borderId="0" xfId="0" applyFont="1"/>
    <xf numFmtId="0" fontId="67" fillId="24" borderId="0" xfId="0" applyFont="1" applyFill="1" applyBorder="1" applyAlignment="1">
      <alignment vertical="top" wrapText="1"/>
    </xf>
    <xf numFmtId="0" fontId="67" fillId="24" borderId="23" xfId="0" applyFont="1" applyFill="1" applyBorder="1" applyAlignment="1">
      <alignment horizontal="center" wrapText="1"/>
    </xf>
    <xf numFmtId="0" fontId="67" fillId="24" borderId="0" xfId="0" applyFont="1" applyFill="1" applyBorder="1" applyAlignment="1">
      <alignment horizontal="center" vertical="top" wrapText="1"/>
    </xf>
    <xf numFmtId="0" fontId="67" fillId="24" borderId="18" xfId="0" applyFont="1" applyFill="1" applyBorder="1" applyAlignment="1">
      <alignment horizontal="center" wrapText="1"/>
    </xf>
    <xf numFmtId="0" fontId="67" fillId="24" borderId="0" xfId="0" applyFont="1" applyFill="1" applyBorder="1" applyAlignment="1">
      <alignment horizontal="center" wrapText="1"/>
    </xf>
    <xf numFmtId="0" fontId="0" fillId="0" borderId="29" xfId="0" applyBorder="1"/>
    <xf numFmtId="0" fontId="67" fillId="24" borderId="29" xfId="0" applyFont="1" applyFill="1" applyBorder="1" applyAlignment="1">
      <alignment horizontal="center" vertical="top" wrapText="1"/>
    </xf>
    <xf numFmtId="0" fontId="67" fillId="24" borderId="32" xfId="0" applyFont="1" applyFill="1" applyBorder="1" applyAlignment="1">
      <alignment horizontal="center" vertical="top" wrapText="1"/>
    </xf>
    <xf numFmtId="0" fontId="67" fillId="24" borderId="31" xfId="0" applyFont="1" applyFill="1" applyBorder="1" applyAlignment="1">
      <alignment horizontal="center" wrapText="1"/>
    </xf>
    <xf numFmtId="0" fontId="67" fillId="24" borderId="30" xfId="0" applyFont="1" applyFill="1" applyBorder="1" applyAlignment="1">
      <alignment horizontal="center" vertical="top" wrapText="1"/>
    </xf>
    <xf numFmtId="3" fontId="67" fillId="27" borderId="17" xfId="0" applyNumberFormat="1" applyFont="1" applyFill="1" applyBorder="1" applyAlignment="1">
      <alignment horizontal="right" vertical="top" wrapText="1"/>
    </xf>
    <xf numFmtId="0" fontId="67" fillId="27" borderId="17" xfId="0" applyFont="1" applyFill="1" applyBorder="1"/>
    <xf numFmtId="0" fontId="67" fillId="27" borderId="25" xfId="0" applyFont="1" applyFill="1" applyBorder="1"/>
    <xf numFmtId="0" fontId="67" fillId="28" borderId="22" xfId="0" applyFont="1" applyFill="1" applyBorder="1" applyAlignment="1">
      <alignment horizontal="center" wrapText="1"/>
    </xf>
    <xf numFmtId="0" fontId="67" fillId="28" borderId="23" xfId="0" applyFont="1" applyFill="1" applyBorder="1" applyAlignment="1">
      <alignment horizontal="center" wrapText="1"/>
    </xf>
    <xf numFmtId="0" fontId="67" fillId="28" borderId="18" xfId="0" applyFont="1" applyFill="1" applyBorder="1" applyAlignment="1">
      <alignment horizontal="center" wrapText="1"/>
    </xf>
    <xf numFmtId="3" fontId="67" fillId="29" borderId="17" xfId="0" applyNumberFormat="1" applyFont="1" applyFill="1" applyBorder="1" applyAlignment="1">
      <alignment horizontal="right" vertical="top" wrapText="1"/>
    </xf>
    <xf numFmtId="0" fontId="67" fillId="29" borderId="17" xfId="0" applyFont="1" applyFill="1" applyBorder="1"/>
    <xf numFmtId="0" fontId="67" fillId="30" borderId="23" xfId="0" applyFont="1" applyFill="1" applyBorder="1" applyAlignment="1">
      <alignment horizontal="center" wrapText="1"/>
    </xf>
    <xf numFmtId="0" fontId="67" fillId="30" borderId="18" xfId="0" applyFont="1" applyFill="1" applyBorder="1" applyAlignment="1">
      <alignment horizontal="center" wrapText="1"/>
    </xf>
    <xf numFmtId="0" fontId="67" fillId="30" borderId="17" xfId="0" applyFont="1" applyFill="1" applyBorder="1" applyAlignment="1">
      <alignment horizontal="center" wrapText="1"/>
    </xf>
    <xf numFmtId="0" fontId="67" fillId="30" borderId="22" xfId="0" applyFont="1" applyFill="1" applyBorder="1" applyAlignment="1">
      <alignment horizontal="center" wrapText="1"/>
    </xf>
    <xf numFmtId="0" fontId="67" fillId="28" borderId="21" xfId="0" applyFont="1" applyFill="1" applyBorder="1" applyAlignment="1">
      <alignment horizontal="center" vertical="top" wrapText="1"/>
    </xf>
    <xf numFmtId="0" fontId="67" fillId="28" borderId="0" xfId="0" applyFont="1" applyFill="1" applyBorder="1" applyAlignment="1">
      <alignment vertical="top" wrapText="1"/>
    </xf>
    <xf numFmtId="0" fontId="67" fillId="28" borderId="17" xfId="0" applyFont="1" applyFill="1" applyBorder="1" applyAlignment="1">
      <alignment horizontal="center" wrapText="1"/>
    </xf>
    <xf numFmtId="0" fontId="67" fillId="28" borderId="19" xfId="0" applyFont="1" applyFill="1" applyBorder="1" applyAlignment="1">
      <alignment horizontal="center" vertical="top" wrapText="1"/>
    </xf>
    <xf numFmtId="0" fontId="67" fillId="28" borderId="24" xfId="0" applyFont="1" applyFill="1" applyBorder="1" applyAlignment="1">
      <alignment horizontal="center" vertical="top" wrapText="1"/>
    </xf>
    <xf numFmtId="0" fontId="67" fillId="28" borderId="0" xfId="0" applyFont="1" applyFill="1" applyBorder="1" applyAlignment="1">
      <alignment horizontal="center" vertical="top" wrapText="1"/>
    </xf>
    <xf numFmtId="0" fontId="67" fillId="30" borderId="0" xfId="0" applyFont="1" applyFill="1" applyBorder="1" applyAlignment="1">
      <alignment horizontal="center" wrapText="1"/>
    </xf>
    <xf numFmtId="0" fontId="67" fillId="33" borderId="22" xfId="0" applyFont="1" applyFill="1" applyBorder="1" applyAlignment="1">
      <alignment horizontal="center" wrapText="1"/>
    </xf>
    <xf numFmtId="0" fontId="67" fillId="33" borderId="23" xfId="0" applyFont="1" applyFill="1" applyBorder="1" applyAlignment="1">
      <alignment horizontal="center" wrapText="1"/>
    </xf>
    <xf numFmtId="0" fontId="67" fillId="33" borderId="18" xfId="0" applyFont="1" applyFill="1" applyBorder="1" applyAlignment="1">
      <alignment horizontal="center" wrapText="1"/>
    </xf>
    <xf numFmtId="0" fontId="67" fillId="33" borderId="20" xfId="0" applyFont="1" applyFill="1" applyBorder="1" applyAlignment="1">
      <alignment horizontal="center" wrapText="1"/>
    </xf>
    <xf numFmtId="0" fontId="67" fillId="33" borderId="17" xfId="0" applyFont="1" applyFill="1" applyBorder="1" applyAlignment="1">
      <alignment horizontal="center" wrapText="1"/>
    </xf>
    <xf numFmtId="0" fontId="67" fillId="33" borderId="0" xfId="0" applyFont="1" applyFill="1" applyBorder="1" applyAlignment="1">
      <alignment horizontal="center" wrapText="1"/>
    </xf>
    <xf numFmtId="3" fontId="67" fillId="32" borderId="17" xfId="0" applyNumberFormat="1" applyFont="1" applyFill="1" applyBorder="1" applyAlignment="1">
      <alignment horizontal="right" vertical="top" wrapText="1"/>
    </xf>
    <xf numFmtId="0" fontId="67" fillId="32" borderId="17" xfId="0" applyFont="1" applyFill="1" applyBorder="1"/>
    <xf numFmtId="3" fontId="67" fillId="32" borderId="22" xfId="0" applyNumberFormat="1" applyFont="1" applyFill="1" applyBorder="1" applyAlignment="1">
      <alignment horizontal="right" vertical="top" wrapText="1"/>
    </xf>
    <xf numFmtId="0" fontId="67" fillId="32" borderId="22" xfId="0" applyFont="1" applyFill="1" applyBorder="1"/>
    <xf numFmtId="3" fontId="70" fillId="24" borderId="1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/>
    </xf>
    <xf numFmtId="3" fontId="70" fillId="30" borderId="17" xfId="0" applyNumberFormat="1" applyFont="1" applyFill="1" applyBorder="1" applyAlignment="1">
      <alignment horizontal="center" vertical="center" wrapText="1"/>
    </xf>
    <xf numFmtId="3" fontId="70" fillId="28" borderId="17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3" fontId="70" fillId="28" borderId="25" xfId="0" applyNumberFormat="1" applyFont="1" applyFill="1" applyBorder="1" applyAlignment="1">
      <alignment horizontal="center" vertical="center" wrapText="1"/>
    </xf>
    <xf numFmtId="3" fontId="70" fillId="33" borderId="17" xfId="0" applyNumberFormat="1" applyFont="1" applyFill="1" applyBorder="1" applyAlignment="1">
      <alignment horizontal="center" vertical="center" wrapText="1"/>
    </xf>
    <xf numFmtId="3" fontId="70" fillId="31" borderId="17" xfId="0" applyNumberFormat="1" applyFont="1" applyFill="1" applyBorder="1" applyAlignment="1">
      <alignment horizontal="center" vertical="center" wrapText="1"/>
    </xf>
    <xf numFmtId="0" fontId="0" fillId="0" borderId="0" xfId="0"/>
    <xf numFmtId="0" fontId="67" fillId="0" borderId="0" xfId="0" applyFont="1" applyAlignment="1"/>
    <xf numFmtId="0" fontId="67" fillId="0" borderId="0" xfId="0" applyFont="1"/>
    <xf numFmtId="14" fontId="69" fillId="25" borderId="0" xfId="0" applyNumberFormat="1" applyFont="1" applyFill="1"/>
    <xf numFmtId="0" fontId="67" fillId="24" borderId="17" xfId="0" applyFont="1" applyFill="1" applyBorder="1" applyAlignment="1">
      <alignment horizontal="center" wrapText="1"/>
    </xf>
    <xf numFmtId="0" fontId="67" fillId="24" borderId="63" xfId="0" applyFont="1" applyFill="1" applyBorder="1" applyAlignment="1">
      <alignment horizontal="center" vertical="center" wrapText="1"/>
    </xf>
    <xf numFmtId="0" fontId="67" fillId="24" borderId="64" xfId="0" applyFont="1" applyFill="1" applyBorder="1" applyAlignment="1">
      <alignment horizontal="center" wrapText="1"/>
    </xf>
    <xf numFmtId="0" fontId="67" fillId="24" borderId="63" xfId="0" applyFont="1" applyFill="1" applyBorder="1" applyAlignment="1">
      <alignment horizontal="center" wrapText="1"/>
    </xf>
    <xf numFmtId="0" fontId="67" fillId="24" borderId="63" xfId="0" applyFont="1" applyFill="1" applyBorder="1" applyAlignment="1">
      <alignment horizontal="center" vertical="center" wrapText="1"/>
    </xf>
    <xf numFmtId="0" fontId="67" fillId="24" borderId="17" xfId="0" applyFont="1" applyFill="1" applyBorder="1" applyAlignment="1">
      <alignment horizontal="center" wrapText="1"/>
    </xf>
    <xf numFmtId="0" fontId="67" fillId="24" borderId="63" xfId="0" applyFont="1" applyFill="1" applyBorder="1" applyAlignment="1">
      <alignment horizontal="center" wrapText="1"/>
    </xf>
    <xf numFmtId="0" fontId="125" fillId="0" borderId="0" xfId="0" applyFont="1" applyAlignment="1"/>
    <xf numFmtId="0" fontId="125" fillId="0" borderId="0" xfId="0" applyFont="1"/>
    <xf numFmtId="191" fontId="126" fillId="88" borderId="0" xfId="0" applyNumberFormat="1" applyFont="1" applyFill="1"/>
    <xf numFmtId="0" fontId="127" fillId="0" borderId="0" xfId="0" applyFont="1"/>
    <xf numFmtId="0" fontId="125" fillId="89" borderId="63" xfId="0" applyFont="1" applyFill="1" applyBorder="1" applyAlignment="1">
      <alignment horizontal="center" vertical="center" wrapText="1"/>
    </xf>
    <xf numFmtId="0" fontId="125" fillId="89" borderId="64" xfId="0" applyFont="1" applyFill="1" applyBorder="1" applyAlignment="1">
      <alignment horizontal="center" wrapText="1"/>
    </xf>
    <xf numFmtId="0" fontId="125" fillId="89" borderId="30" xfId="0" applyFont="1" applyFill="1" applyBorder="1" applyAlignment="1">
      <alignment horizontal="center" vertical="top" wrapText="1"/>
    </xf>
    <xf numFmtId="0" fontId="125" fillId="89" borderId="0" xfId="0" applyFont="1" applyFill="1" applyBorder="1" applyAlignment="1">
      <alignment vertical="top" wrapText="1"/>
    </xf>
    <xf numFmtId="0" fontId="125" fillId="89" borderId="63" xfId="0" applyFont="1" applyFill="1" applyBorder="1" applyAlignment="1">
      <alignment horizontal="center" wrapText="1"/>
    </xf>
    <xf numFmtId="0" fontId="125" fillId="89" borderId="23" xfId="0" applyFont="1" applyFill="1" applyBorder="1" applyAlignment="1">
      <alignment horizontal="center" wrapText="1"/>
    </xf>
    <xf numFmtId="0" fontId="125" fillId="89" borderId="29" xfId="0" applyFont="1" applyFill="1" applyBorder="1" applyAlignment="1">
      <alignment horizontal="center" vertical="top" wrapText="1"/>
    </xf>
    <xf numFmtId="0" fontId="125" fillId="89" borderId="32" xfId="0" applyFont="1" applyFill="1" applyBorder="1" applyAlignment="1">
      <alignment horizontal="center" vertical="top" wrapText="1"/>
    </xf>
    <xf numFmtId="0" fontId="125" fillId="89" borderId="0" xfId="0" applyFont="1" applyFill="1" applyBorder="1" applyAlignment="1">
      <alignment horizontal="center" vertical="top" wrapText="1"/>
    </xf>
    <xf numFmtId="0" fontId="125" fillId="89" borderId="18" xfId="0" applyFont="1" applyFill="1" applyBorder="1" applyAlignment="1">
      <alignment horizontal="center" wrapText="1"/>
    </xf>
    <xf numFmtId="0" fontId="125" fillId="89" borderId="0" xfId="0" applyFont="1" applyFill="1" applyBorder="1" applyAlignment="1">
      <alignment horizontal="center" wrapText="1"/>
    </xf>
    <xf numFmtId="0" fontId="125" fillId="89" borderId="31" xfId="0" applyFont="1" applyFill="1" applyBorder="1" applyAlignment="1">
      <alignment horizontal="center" wrapText="1"/>
    </xf>
    <xf numFmtId="0" fontId="125" fillId="92" borderId="63" xfId="0" applyFont="1" applyFill="1" applyBorder="1" applyAlignment="1">
      <alignment horizontal="center" vertical="center" wrapText="1"/>
    </xf>
    <xf numFmtId="0" fontId="125" fillId="92" borderId="64" xfId="0" applyFont="1" applyFill="1" applyBorder="1" applyAlignment="1">
      <alignment horizontal="center" wrapText="1"/>
    </xf>
    <xf numFmtId="0" fontId="125" fillId="92" borderId="0" xfId="0" applyFont="1" applyFill="1" applyBorder="1" applyAlignment="1">
      <alignment vertical="top" wrapText="1"/>
    </xf>
    <xf numFmtId="0" fontId="125" fillId="92" borderId="63" xfId="0" applyFont="1" applyFill="1" applyBorder="1" applyAlignment="1">
      <alignment horizontal="center" wrapText="1"/>
    </xf>
    <xf numFmtId="0" fontId="125" fillId="92" borderId="23" xfId="0" applyFont="1" applyFill="1" applyBorder="1" applyAlignment="1">
      <alignment horizontal="center" wrapText="1"/>
    </xf>
    <xf numFmtId="0" fontId="125" fillId="92" borderId="29" xfId="0" applyFont="1" applyFill="1" applyBorder="1" applyAlignment="1">
      <alignment horizontal="center" vertical="top" wrapText="1"/>
    </xf>
    <xf numFmtId="0" fontId="125" fillId="92" borderId="32" xfId="0" applyFont="1" applyFill="1" applyBorder="1" applyAlignment="1">
      <alignment horizontal="center" vertical="top" wrapText="1"/>
    </xf>
    <xf numFmtId="0" fontId="125" fillId="92" borderId="0" xfId="0" applyFont="1" applyFill="1" applyBorder="1" applyAlignment="1">
      <alignment horizontal="center" vertical="top" wrapText="1"/>
    </xf>
    <xf numFmtId="0" fontId="125" fillId="92" borderId="18" xfId="0" applyFont="1" applyFill="1" applyBorder="1" applyAlignment="1">
      <alignment horizontal="center" wrapText="1"/>
    </xf>
    <xf numFmtId="0" fontId="125" fillId="92" borderId="0" xfId="0" applyFont="1" applyFill="1" applyBorder="1" applyAlignment="1">
      <alignment horizontal="center" wrapText="1"/>
    </xf>
    <xf numFmtId="0" fontId="125" fillId="92" borderId="68" xfId="0" applyFont="1" applyFill="1" applyBorder="1" applyAlignment="1">
      <alignment horizontal="center" wrapText="1"/>
    </xf>
    <xf numFmtId="0" fontId="125" fillId="92" borderId="70" xfId="0" applyFont="1" applyFill="1" applyBorder="1" applyAlignment="1">
      <alignment horizontal="center" vertical="top" wrapText="1"/>
    </xf>
    <xf numFmtId="0" fontId="67" fillId="93" borderId="63" xfId="0" applyFont="1" applyFill="1" applyBorder="1" applyAlignment="1">
      <alignment horizontal="center" vertical="center" wrapText="1"/>
    </xf>
    <xf numFmtId="0" fontId="67" fillId="93" borderId="64" xfId="0" applyFont="1" applyFill="1" applyBorder="1" applyAlignment="1">
      <alignment horizontal="center" wrapText="1"/>
    </xf>
    <xf numFmtId="0" fontId="67" fillId="93" borderId="70" xfId="0" applyFont="1" applyFill="1" applyBorder="1" applyAlignment="1">
      <alignment horizontal="center" vertical="top" wrapText="1"/>
    </xf>
    <xf numFmtId="0" fontId="67" fillId="93" borderId="0" xfId="0" applyFont="1" applyFill="1" applyBorder="1" applyAlignment="1">
      <alignment vertical="top" wrapText="1"/>
    </xf>
    <xf numFmtId="0" fontId="67" fillId="93" borderId="63" xfId="0" applyFont="1" applyFill="1" applyBorder="1" applyAlignment="1">
      <alignment horizontal="center" wrapText="1"/>
    </xf>
    <xf numFmtId="0" fontId="67" fillId="93" borderId="23" xfId="0" applyFont="1" applyFill="1" applyBorder="1" applyAlignment="1">
      <alignment horizontal="center" wrapText="1"/>
    </xf>
    <xf numFmtId="0" fontId="67" fillId="93" borderId="29" xfId="0" applyFont="1" applyFill="1" applyBorder="1" applyAlignment="1">
      <alignment horizontal="center" vertical="top" wrapText="1"/>
    </xf>
    <xf numFmtId="0" fontId="67" fillId="93" borderId="32" xfId="0" applyFont="1" applyFill="1" applyBorder="1" applyAlignment="1">
      <alignment horizontal="center" vertical="top" wrapText="1"/>
    </xf>
    <xf numFmtId="0" fontId="67" fillId="93" borderId="0" xfId="0" applyFont="1" applyFill="1" applyBorder="1" applyAlignment="1">
      <alignment horizontal="center" vertical="top" wrapText="1"/>
    </xf>
    <xf numFmtId="0" fontId="67" fillId="93" borderId="18" xfId="0" applyFont="1" applyFill="1" applyBorder="1" applyAlignment="1">
      <alignment horizontal="center" wrapText="1"/>
    </xf>
    <xf numFmtId="0" fontId="67" fillId="93" borderId="0" xfId="0" applyFont="1" applyFill="1" applyBorder="1" applyAlignment="1">
      <alignment horizontal="center" wrapText="1"/>
    </xf>
    <xf numFmtId="0" fontId="67" fillId="93" borderId="68" xfId="0" applyFont="1" applyFill="1" applyBorder="1" applyAlignment="1">
      <alignment horizontal="center" wrapText="1"/>
    </xf>
    <xf numFmtId="14" fontId="128" fillId="25" borderId="0" xfId="0" applyNumberFormat="1" applyFont="1" applyFill="1"/>
    <xf numFmtId="17" fontId="69" fillId="25" borderId="0" xfId="0" applyNumberFormat="1" applyFont="1" applyFill="1"/>
    <xf numFmtId="0" fontId="67" fillId="24" borderId="70" xfId="0" applyFont="1" applyFill="1" applyBorder="1" applyAlignment="1">
      <alignment horizontal="center" vertical="top" wrapText="1"/>
    </xf>
    <xf numFmtId="0" fontId="67" fillId="24" borderId="68" xfId="0" applyFont="1" applyFill="1" applyBorder="1" applyAlignment="1">
      <alignment horizontal="center" wrapText="1"/>
    </xf>
    <xf numFmtId="14" fontId="69" fillId="25" borderId="0" xfId="0" applyNumberFormat="1" applyFont="1" applyFill="1" applyProtection="1"/>
    <xf numFmtId="0" fontId="67" fillId="24" borderId="22" xfId="0" applyFont="1" applyFill="1" applyBorder="1" applyAlignment="1">
      <alignment horizontal="center" wrapText="1"/>
    </xf>
    <xf numFmtId="0" fontId="67" fillId="24" borderId="74" xfId="0" applyFont="1" applyFill="1" applyBorder="1" applyAlignment="1">
      <alignment horizontal="center" wrapText="1"/>
    </xf>
    <xf numFmtId="191" fontId="126" fillId="91" borderId="0" xfId="0" applyNumberFormat="1" applyFont="1" applyFill="1"/>
    <xf numFmtId="3" fontId="125" fillId="0" borderId="76" xfId="0" applyNumberFormat="1" applyFont="1" applyBorder="1" applyAlignment="1">
      <alignment horizontal="right" vertical="top" wrapText="1"/>
    </xf>
    <xf numFmtId="0" fontId="67" fillId="0" borderId="76" xfId="0" applyFont="1" applyBorder="1"/>
    <xf numFmtId="0" fontId="67" fillId="0" borderId="78" xfId="0" applyFont="1" applyBorder="1"/>
    <xf numFmtId="3" fontId="125" fillId="95" borderId="76" xfId="0" applyNumberFormat="1" applyFont="1" applyFill="1" applyBorder="1" applyAlignment="1">
      <alignment horizontal="right" vertical="top" wrapText="1"/>
    </xf>
    <xf numFmtId="0" fontId="125" fillId="0" borderId="76" xfId="0" applyFont="1" applyBorder="1"/>
    <xf numFmtId="0" fontId="125" fillId="95" borderId="77" xfId="0" applyFont="1" applyFill="1" applyBorder="1"/>
    <xf numFmtId="3" fontId="125" fillId="95" borderId="0" xfId="0" applyNumberFormat="1" applyFont="1" applyFill="1" applyBorder="1" applyAlignment="1">
      <alignment horizontal="right" vertical="top" wrapText="1"/>
    </xf>
    <xf numFmtId="3" fontId="125" fillId="95" borderId="77" xfId="0" applyNumberFormat="1" applyFont="1" applyFill="1" applyBorder="1" applyAlignment="1">
      <alignment horizontal="right" vertical="top" wrapText="1"/>
    </xf>
    <xf numFmtId="0" fontId="125" fillId="95" borderId="76" xfId="0" applyFont="1" applyFill="1" applyBorder="1"/>
    <xf numFmtId="3" fontId="125" fillId="0" borderId="78" xfId="0" applyNumberFormat="1" applyFont="1" applyBorder="1" applyAlignment="1">
      <alignment horizontal="right" vertical="top" wrapText="1"/>
    </xf>
    <xf numFmtId="3" fontId="125" fillId="95" borderId="78" xfId="0" applyNumberFormat="1" applyFont="1" applyFill="1" applyBorder="1" applyAlignment="1">
      <alignment horizontal="right" vertical="top" wrapText="1"/>
    </xf>
    <xf numFmtId="0" fontId="125" fillId="0" borderId="78" xfId="0" applyFont="1" applyBorder="1"/>
    <xf numFmtId="0" fontId="125" fillId="95" borderId="78" xfId="0" applyFont="1" applyFill="1" applyBorder="1"/>
    <xf numFmtId="3" fontId="127" fillId="95" borderId="76" xfId="0" applyNumberFormat="1" applyFont="1" applyFill="1" applyBorder="1" applyAlignment="1">
      <alignment horizontal="right" vertical="top" wrapText="1"/>
    </xf>
    <xf numFmtId="14" fontId="126" fillId="91" borderId="0" xfId="0" applyNumberFormat="1" applyFont="1" applyFill="1"/>
    <xf numFmtId="3" fontId="67" fillId="0" borderId="73" xfId="0" applyNumberFormat="1" applyFont="1" applyBorder="1" applyAlignment="1">
      <alignment horizontal="right" vertical="top" wrapText="1"/>
    </xf>
    <xf numFmtId="3" fontId="67" fillId="96" borderId="73" xfId="0" applyNumberFormat="1" applyFont="1" applyFill="1" applyBorder="1" applyAlignment="1">
      <alignment horizontal="right" vertical="top" wrapText="1"/>
    </xf>
    <xf numFmtId="0" fontId="67" fillId="0" borderId="73" xfId="0" applyFont="1" applyBorder="1"/>
    <xf numFmtId="0" fontId="67" fillId="97" borderId="79" xfId="0" applyFont="1" applyFill="1" applyBorder="1"/>
    <xf numFmtId="3" fontId="68" fillId="97" borderId="73" xfId="0" applyNumberFormat="1" applyFont="1" applyFill="1" applyBorder="1" applyAlignment="1">
      <alignment horizontal="right" vertical="top" wrapText="1"/>
    </xf>
    <xf numFmtId="3" fontId="68" fillId="97" borderId="0" xfId="0" applyNumberFormat="1" applyFont="1" applyFill="1" applyBorder="1" applyAlignment="1">
      <alignment horizontal="right" vertical="top" wrapText="1"/>
    </xf>
    <xf numFmtId="3" fontId="68" fillId="97" borderId="79" xfId="0" applyNumberFormat="1" applyFont="1" applyFill="1" applyBorder="1" applyAlignment="1">
      <alignment horizontal="right" vertical="top" wrapText="1"/>
    </xf>
    <xf numFmtId="0" fontId="67" fillId="97" borderId="73" xfId="0" applyFont="1" applyFill="1" applyBorder="1"/>
    <xf numFmtId="3" fontId="68" fillId="97" borderId="80" xfId="0" applyNumberFormat="1" applyFont="1" applyFill="1" applyBorder="1" applyAlignment="1">
      <alignment horizontal="right" vertical="top" wrapText="1"/>
    </xf>
    <xf numFmtId="3" fontId="68" fillId="97" borderId="81" xfId="0" applyNumberFormat="1" applyFont="1" applyFill="1" applyBorder="1" applyAlignment="1">
      <alignment horizontal="right" vertical="top" wrapText="1"/>
    </xf>
    <xf numFmtId="0" fontId="67" fillId="97" borderId="75" xfId="0" applyFont="1" applyFill="1" applyBorder="1"/>
    <xf numFmtId="3" fontId="125" fillId="0" borderId="73" xfId="0" applyNumberFormat="1" applyFont="1" applyBorder="1" applyAlignment="1">
      <alignment horizontal="right" vertical="top" wrapText="1"/>
    </xf>
    <xf numFmtId="0" fontId="125" fillId="0" borderId="73" xfId="0" applyFont="1" applyBorder="1"/>
    <xf numFmtId="0" fontId="125" fillId="0" borderId="79" xfId="0" applyFont="1" applyBorder="1"/>
    <xf numFmtId="3" fontId="125" fillId="0" borderId="0" xfId="0" applyNumberFormat="1" applyFont="1" applyBorder="1" applyAlignment="1">
      <alignment horizontal="right" vertical="top" wrapText="1"/>
    </xf>
    <xf numFmtId="3" fontId="125" fillId="0" borderId="79" xfId="0" applyNumberFormat="1" applyFont="1" applyBorder="1" applyAlignment="1">
      <alignment horizontal="right" vertical="top" wrapText="1"/>
    </xf>
    <xf numFmtId="3" fontId="125" fillId="0" borderId="81" xfId="0" applyNumberFormat="1" applyFont="1" applyBorder="1" applyAlignment="1">
      <alignment horizontal="right" vertical="top" wrapText="1"/>
    </xf>
    <xf numFmtId="3" fontId="125" fillId="0" borderId="75" xfId="0" applyNumberFormat="1" applyFont="1" applyBorder="1" applyAlignment="1">
      <alignment horizontal="right" vertical="top" wrapText="1"/>
    </xf>
    <xf numFmtId="0" fontId="125" fillId="0" borderId="75" xfId="0" applyFont="1" applyBorder="1"/>
    <xf numFmtId="3" fontId="127" fillId="98" borderId="73" xfId="0" applyNumberFormat="1" applyFont="1" applyFill="1" applyBorder="1" applyAlignment="1">
      <alignment horizontal="right" vertical="top" wrapText="1"/>
    </xf>
    <xf numFmtId="3" fontId="125" fillId="90" borderId="0" xfId="0" applyNumberFormat="1" applyFont="1" applyFill="1" applyBorder="1" applyAlignment="1">
      <alignment horizontal="right" vertical="top" wrapText="1"/>
    </xf>
    <xf numFmtId="3" fontId="125" fillId="90" borderId="83" xfId="0" applyNumberFormat="1" applyFont="1" applyFill="1" applyBorder="1" applyAlignment="1">
      <alignment horizontal="right" vertical="top" wrapText="1"/>
    </xf>
    <xf numFmtId="3" fontId="125" fillId="90" borderId="78" xfId="0" applyNumberFormat="1" applyFont="1" applyFill="1" applyBorder="1" applyAlignment="1">
      <alignment horizontal="right" vertical="top" wrapText="1"/>
    </xf>
    <xf numFmtId="0" fontId="125" fillId="90" borderId="78" xfId="0" applyFont="1" applyFill="1" applyBorder="1"/>
    <xf numFmtId="3" fontId="67" fillId="94" borderId="83" xfId="0" applyNumberFormat="1" applyFont="1" applyFill="1" applyBorder="1" applyAlignment="1">
      <alignment horizontal="right" vertical="top" wrapText="1"/>
    </xf>
    <xf numFmtId="3" fontId="67" fillId="94" borderId="0" xfId="0" applyNumberFormat="1" applyFont="1" applyFill="1" applyBorder="1" applyAlignment="1">
      <alignment horizontal="right" vertical="top" wrapText="1"/>
    </xf>
    <xf numFmtId="3" fontId="125" fillId="95" borderId="83" xfId="0" applyNumberFormat="1" applyFont="1" applyFill="1" applyBorder="1" applyAlignment="1">
      <alignment horizontal="right" vertical="top" wrapText="1"/>
    </xf>
    <xf numFmtId="3" fontId="125" fillId="95" borderId="99" xfId="0" applyNumberFormat="1" applyFont="1" applyFill="1" applyBorder="1" applyAlignment="1">
      <alignment horizontal="right" vertical="top" wrapText="1"/>
    </xf>
    <xf numFmtId="3" fontId="67" fillId="0" borderId="76" xfId="0" applyNumberFormat="1" applyFont="1" applyBorder="1" applyAlignment="1">
      <alignment horizontal="right" vertical="top" wrapText="1"/>
    </xf>
    <xf numFmtId="3" fontId="67" fillId="0" borderId="78" xfId="0" applyNumberFormat="1" applyFont="1" applyBorder="1" applyAlignment="1">
      <alignment horizontal="right" vertical="top" wrapText="1"/>
    </xf>
    <xf numFmtId="3" fontId="67" fillId="26" borderId="76" xfId="0" applyNumberFormat="1" applyFont="1" applyFill="1" applyBorder="1" applyAlignment="1">
      <alignment horizontal="right" vertical="top" wrapText="1"/>
    </xf>
    <xf numFmtId="0" fontId="67" fillId="26" borderId="77" xfId="0" applyFont="1" applyFill="1" applyBorder="1"/>
    <xf numFmtId="3" fontId="67" fillId="26" borderId="0" xfId="0" applyNumberFormat="1" applyFont="1" applyFill="1" applyBorder="1" applyAlignment="1">
      <alignment horizontal="right" vertical="top" wrapText="1"/>
    </xf>
    <xf numFmtId="3" fontId="67" fillId="26" borderId="77" xfId="0" applyNumberFormat="1" applyFont="1" applyFill="1" applyBorder="1" applyAlignment="1">
      <alignment horizontal="right" vertical="top" wrapText="1"/>
    </xf>
    <xf numFmtId="0" fontId="67" fillId="26" borderId="76" xfId="0" applyFont="1" applyFill="1" applyBorder="1"/>
    <xf numFmtId="3" fontId="67" fillId="26" borderId="83" xfId="0" applyNumberFormat="1" applyFont="1" applyFill="1" applyBorder="1" applyAlignment="1">
      <alignment horizontal="right" vertical="top" wrapText="1"/>
    </xf>
    <xf numFmtId="3" fontId="67" fillId="26" borderId="99" xfId="0" applyNumberFormat="1" applyFont="1" applyFill="1" applyBorder="1" applyAlignment="1">
      <alignment horizontal="right" vertical="top" wrapText="1"/>
    </xf>
    <xf numFmtId="3" fontId="67" fillId="26" borderId="78" xfId="0" applyNumberFormat="1" applyFont="1" applyFill="1" applyBorder="1" applyAlignment="1">
      <alignment horizontal="right" vertical="top" wrapText="1"/>
    </xf>
    <xf numFmtId="0" fontId="67" fillId="26" borderId="78" xfId="0" applyFont="1" applyFill="1" applyBorder="1"/>
    <xf numFmtId="3" fontId="68" fillId="26" borderId="76" xfId="0" applyNumberFormat="1" applyFont="1" applyFill="1" applyBorder="1" applyAlignment="1">
      <alignment horizontal="right" vertical="top" wrapText="1"/>
    </xf>
    <xf numFmtId="0" fontId="67" fillId="0" borderId="76" xfId="0" applyFont="1" applyBorder="1" applyProtection="1"/>
    <xf numFmtId="0" fontId="125" fillId="0" borderId="76" xfId="0" applyFont="1" applyBorder="1" applyProtection="1"/>
    <xf numFmtId="0" fontId="67" fillId="0" borderId="78" xfId="0" applyFont="1" applyBorder="1" applyProtection="1"/>
    <xf numFmtId="194" fontId="135" fillId="0" borderId="82" xfId="0" applyNumberFormat="1" applyFont="1" applyBorder="1" applyAlignment="1">
      <alignment horizontal="right" vertical="top" wrapText="1"/>
    </xf>
    <xf numFmtId="194" fontId="135" fillId="99" borderId="82" xfId="0" applyNumberFormat="1" applyFont="1" applyFill="1" applyBorder="1" applyAlignment="1">
      <alignment horizontal="right" vertical="top" wrapText="1"/>
    </xf>
    <xf numFmtId="0" fontId="135" fillId="0" borderId="82" xfId="0" applyFont="1" applyBorder="1"/>
    <xf numFmtId="0" fontId="135" fillId="99" borderId="96" xfId="0" applyFont="1" applyFill="1" applyBorder="1"/>
    <xf numFmtId="0" fontId="135" fillId="102" borderId="82" xfId="0" applyFont="1" applyFill="1" applyBorder="1"/>
    <xf numFmtId="194" fontId="135" fillId="99" borderId="0" xfId="0" applyNumberFormat="1" applyFont="1" applyFill="1" applyAlignment="1">
      <alignment horizontal="right" vertical="top" wrapText="1"/>
    </xf>
    <xf numFmtId="194" fontId="135" fillId="99" borderId="96" xfId="0" applyNumberFormat="1" applyFont="1" applyFill="1" applyBorder="1" applyAlignment="1">
      <alignment horizontal="right" vertical="top" wrapText="1"/>
    </xf>
    <xf numFmtId="0" fontId="135" fillId="99" borderId="82" xfId="0" applyFont="1" applyFill="1" applyBorder="1"/>
    <xf numFmtId="194" fontId="135" fillId="99" borderId="97" xfId="0" applyNumberFormat="1" applyFont="1" applyFill="1" applyBorder="1" applyAlignment="1">
      <alignment horizontal="right" vertical="top" wrapText="1"/>
    </xf>
    <xf numFmtId="194" fontId="135" fillId="99" borderId="98" xfId="0" applyNumberFormat="1" applyFont="1" applyFill="1" applyBorder="1" applyAlignment="1">
      <alignment horizontal="right" vertical="top" wrapText="1"/>
    </xf>
    <xf numFmtId="194" fontId="135" fillId="0" borderId="95" xfId="0" applyNumberFormat="1" applyFont="1" applyBorder="1" applyAlignment="1">
      <alignment horizontal="right" vertical="top" wrapText="1"/>
    </xf>
    <xf numFmtId="194" fontId="135" fillId="99" borderId="95" xfId="0" applyNumberFormat="1" applyFont="1" applyFill="1" applyBorder="1" applyAlignment="1">
      <alignment horizontal="right" vertical="top" wrapText="1"/>
    </xf>
    <xf numFmtId="0" fontId="135" fillId="0" borderId="95" xfId="0" applyFont="1" applyBorder="1"/>
    <xf numFmtId="0" fontId="135" fillId="99" borderId="95" xfId="0" applyFont="1" applyFill="1" applyBorder="1"/>
    <xf numFmtId="194" fontId="135" fillId="102" borderId="82" xfId="0" applyNumberFormat="1" applyFont="1" applyFill="1" applyBorder="1" applyAlignment="1">
      <alignment horizontal="right" vertical="top" wrapText="1"/>
    </xf>
    <xf numFmtId="194" fontId="139" fillId="99" borderId="82" xfId="0" applyNumberFormat="1" applyFont="1" applyFill="1" applyBorder="1" applyAlignment="1">
      <alignment horizontal="right" vertical="top" wrapText="1"/>
    </xf>
    <xf numFmtId="3" fontId="125" fillId="0" borderId="76" xfId="0" applyNumberFormat="1" applyFont="1" applyBorder="1" applyAlignment="1" applyProtection="1">
      <alignment horizontal="right" vertical="top" wrapText="1"/>
      <protection locked="0"/>
    </xf>
    <xf numFmtId="3" fontId="125" fillId="90" borderId="76" xfId="0" applyNumberFormat="1" applyFont="1" applyFill="1" applyBorder="1" applyAlignment="1">
      <alignment horizontal="right" vertical="top" wrapText="1"/>
    </xf>
    <xf numFmtId="0" fontId="125" fillId="0" borderId="76" xfId="0" applyFont="1" applyBorder="1" applyProtection="1">
      <protection locked="0"/>
    </xf>
    <xf numFmtId="0" fontId="125" fillId="90" borderId="77" xfId="0" applyFont="1" applyFill="1" applyBorder="1"/>
    <xf numFmtId="3" fontId="125" fillId="90" borderId="77" xfId="0" applyNumberFormat="1" applyFont="1" applyFill="1" applyBorder="1" applyAlignment="1">
      <alignment horizontal="right" vertical="top" wrapText="1"/>
    </xf>
    <xf numFmtId="0" fontId="125" fillId="90" borderId="76" xfId="0" applyFont="1" applyFill="1" applyBorder="1"/>
    <xf numFmtId="3" fontId="125" fillId="90" borderId="99" xfId="0" applyNumberFormat="1" applyFont="1" applyFill="1" applyBorder="1" applyAlignment="1">
      <alignment horizontal="right" vertical="top" wrapText="1"/>
    </xf>
    <xf numFmtId="3" fontId="127" fillId="90" borderId="76" xfId="0" applyNumberFormat="1" applyFont="1" applyFill="1" applyBorder="1" applyAlignment="1">
      <alignment horizontal="right" vertical="top" wrapText="1"/>
    </xf>
    <xf numFmtId="0" fontId="0" fillId="0" borderId="76" xfId="0" applyNumberFormat="1" applyBorder="1" applyProtection="1"/>
    <xf numFmtId="3" fontId="67" fillId="0" borderId="76" xfId="0" applyNumberFormat="1" applyFont="1" applyBorder="1" applyAlignment="1" applyProtection="1">
      <alignment horizontal="right" vertical="top" wrapText="1"/>
    </xf>
    <xf numFmtId="3" fontId="67" fillId="94" borderId="76" xfId="0" applyNumberFormat="1" applyFont="1" applyFill="1" applyBorder="1" applyAlignment="1">
      <alignment horizontal="right" vertical="top" wrapText="1"/>
    </xf>
    <xf numFmtId="0" fontId="67" fillId="94" borderId="77" xfId="0" applyFont="1" applyFill="1" applyBorder="1"/>
    <xf numFmtId="3" fontId="67" fillId="94" borderId="77" xfId="0" applyNumberFormat="1" applyFont="1" applyFill="1" applyBorder="1" applyAlignment="1">
      <alignment horizontal="right" vertical="top" wrapText="1"/>
    </xf>
    <xf numFmtId="0" fontId="67" fillId="94" borderId="76" xfId="0" applyFont="1" applyFill="1" applyBorder="1"/>
    <xf numFmtId="3" fontId="67" fillId="94" borderId="99" xfId="0" applyNumberFormat="1" applyFont="1" applyFill="1" applyBorder="1" applyAlignment="1">
      <alignment horizontal="right" vertical="top" wrapText="1"/>
    </xf>
    <xf numFmtId="3" fontId="67" fillId="94" borderId="78" xfId="0" applyNumberFormat="1" applyFont="1" applyFill="1" applyBorder="1" applyAlignment="1">
      <alignment horizontal="right" vertical="top" wrapText="1"/>
    </xf>
    <xf numFmtId="0" fontId="67" fillId="94" borderId="78" xfId="0" applyFont="1" applyFill="1" applyBorder="1"/>
    <xf numFmtId="3" fontId="68" fillId="94" borderId="76" xfId="0" applyNumberFormat="1" applyFont="1" applyFill="1" applyBorder="1" applyAlignment="1">
      <alignment horizontal="right" vertical="top" wrapText="1"/>
    </xf>
    <xf numFmtId="3" fontId="68" fillId="26" borderId="76" xfId="234" applyNumberFormat="1" applyFont="1" applyFill="1" applyBorder="1" applyAlignment="1">
      <alignment horizontal="right" vertical="top" wrapText="1"/>
    </xf>
    <xf numFmtId="3" fontId="67" fillId="0" borderId="76" xfId="234" applyNumberFormat="1" applyFont="1" applyBorder="1" applyAlignment="1">
      <alignment horizontal="right" vertical="top" wrapText="1"/>
    </xf>
    <xf numFmtId="3" fontId="67" fillId="26" borderId="76" xfId="234" applyNumberFormat="1" applyFont="1" applyFill="1" applyBorder="1" applyAlignment="1">
      <alignment horizontal="right" vertical="top" wrapText="1"/>
    </xf>
    <xf numFmtId="0" fontId="67" fillId="26" borderId="78" xfId="234" applyFont="1" applyFill="1" applyBorder="1"/>
    <xf numFmtId="3" fontId="67" fillId="26" borderId="78" xfId="234" applyNumberFormat="1" applyFont="1" applyFill="1" applyBorder="1" applyAlignment="1">
      <alignment horizontal="right" vertical="top" wrapText="1"/>
    </xf>
    <xf numFmtId="3" fontId="67" fillId="0" borderId="78" xfId="234" applyNumberFormat="1" applyFont="1" applyBorder="1" applyAlignment="1">
      <alignment horizontal="right" vertical="top" wrapText="1"/>
    </xf>
    <xf numFmtId="0" fontId="67" fillId="0" borderId="76" xfId="234" applyFont="1" applyBorder="1"/>
    <xf numFmtId="0" fontId="67" fillId="26" borderId="76" xfId="234" applyFont="1" applyFill="1" applyBorder="1"/>
    <xf numFmtId="3" fontId="67" fillId="26" borderId="77" xfId="234" applyNumberFormat="1" applyFont="1" applyFill="1" applyBorder="1" applyAlignment="1">
      <alignment horizontal="right" vertical="top" wrapText="1"/>
    </xf>
    <xf numFmtId="3" fontId="67" fillId="26" borderId="0" xfId="234" applyNumberFormat="1" applyFont="1" applyFill="1" applyBorder="1" applyAlignment="1">
      <alignment horizontal="right" vertical="top" wrapText="1"/>
    </xf>
    <xf numFmtId="3" fontId="67" fillId="26" borderId="99" xfId="234" applyNumberFormat="1" applyFont="1" applyFill="1" applyBorder="1" applyAlignment="1">
      <alignment horizontal="right" vertical="top" wrapText="1"/>
    </xf>
    <xf numFmtId="3" fontId="67" fillId="26" borderId="83" xfId="234" applyNumberFormat="1" applyFont="1" applyFill="1" applyBorder="1" applyAlignment="1">
      <alignment horizontal="right" vertical="top" wrapText="1"/>
    </xf>
    <xf numFmtId="0" fontId="67" fillId="26" borderId="77" xfId="234" applyFont="1" applyFill="1" applyBorder="1"/>
    <xf numFmtId="3" fontId="67" fillId="0" borderId="76" xfId="234" applyNumberFormat="1" applyFont="1" applyBorder="1" applyAlignment="1" applyProtection="1">
      <alignment horizontal="right" vertical="top" wrapText="1"/>
    </xf>
    <xf numFmtId="0" fontId="67" fillId="0" borderId="76" xfId="234" applyFont="1" applyBorder="1" applyProtection="1"/>
    <xf numFmtId="0" fontId="132" fillId="101" borderId="76" xfId="234" quotePrefix="1" applyFont="1" applyFill="1" applyBorder="1" applyAlignment="1" applyProtection="1">
      <alignment horizontal="right"/>
      <protection locked="0"/>
    </xf>
    <xf numFmtId="0" fontId="132" fillId="26" borderId="76" xfId="234" quotePrefix="1" applyFont="1" applyFill="1" applyBorder="1" applyAlignment="1" applyProtection="1">
      <alignment horizontal="right"/>
      <protection locked="0"/>
    </xf>
    <xf numFmtId="0" fontId="132" fillId="0" borderId="18" xfId="0" applyFont="1" applyBorder="1"/>
    <xf numFmtId="0" fontId="132" fillId="0" borderId="76" xfId="234" quotePrefix="1" applyFont="1" applyFill="1" applyBorder="1" applyAlignment="1" applyProtection="1">
      <alignment horizontal="right"/>
      <protection locked="0"/>
    </xf>
    <xf numFmtId="0" fontId="132" fillId="0" borderId="76" xfId="0" applyFont="1" applyBorder="1"/>
    <xf numFmtId="0" fontId="132" fillId="0" borderId="76" xfId="0" applyFont="1" applyFill="1" applyBorder="1"/>
    <xf numFmtId="0" fontId="132" fillId="26" borderId="76" xfId="0" applyFont="1" applyFill="1" applyBorder="1" applyAlignment="1">
      <alignment horizontal="right"/>
    </xf>
    <xf numFmtId="0" fontId="132" fillId="0" borderId="76" xfId="234" applyFont="1" applyFill="1" applyBorder="1"/>
    <xf numFmtId="0" fontId="132" fillId="0" borderId="76" xfId="234" applyFont="1" applyFill="1" applyBorder="1" applyAlignment="1">
      <alignment horizontal="right"/>
    </xf>
    <xf numFmtId="0" fontId="132" fillId="0" borderId="76" xfId="234" applyFont="1" applyFill="1" applyBorder="1" applyAlignment="1" applyProtection="1">
      <alignment horizontal="right"/>
      <protection locked="0"/>
    </xf>
    <xf numFmtId="0" fontId="132" fillId="0" borderId="76" xfId="0" applyFont="1" applyFill="1" applyBorder="1" applyAlignment="1" applyProtection="1">
      <alignment horizontal="right"/>
    </xf>
    <xf numFmtId="1" fontId="132" fillId="26" borderId="76" xfId="980" applyNumberFormat="1" applyFont="1" applyFill="1" applyBorder="1" applyAlignment="1">
      <alignment horizontal="right"/>
    </xf>
    <xf numFmtId="0" fontId="142" fillId="26" borderId="76" xfId="0" applyFont="1" applyFill="1" applyBorder="1" applyAlignment="1" applyProtection="1">
      <alignment horizontal="right"/>
    </xf>
    <xf numFmtId="1" fontId="142" fillId="26" borderId="76" xfId="0" applyNumberFormat="1" applyFont="1" applyFill="1" applyBorder="1" applyAlignment="1" applyProtection="1">
      <alignment horizontal="right"/>
    </xf>
    <xf numFmtId="3" fontId="67" fillId="0" borderId="76" xfId="994" applyNumberFormat="1" applyFont="1" applyBorder="1" applyAlignment="1" applyProtection="1">
      <alignment horizontal="right" vertical="top" wrapText="1"/>
    </xf>
    <xf numFmtId="3" fontId="67" fillId="0" borderId="76" xfId="994" applyNumberFormat="1" applyFont="1" applyBorder="1" applyAlignment="1">
      <alignment horizontal="right" vertical="top" wrapText="1"/>
    </xf>
    <xf numFmtId="3" fontId="67" fillId="26" borderId="76" xfId="994" applyNumberFormat="1" applyFont="1" applyFill="1" applyBorder="1" applyAlignment="1">
      <alignment horizontal="right" vertical="top" wrapText="1"/>
    </xf>
    <xf numFmtId="0" fontId="67" fillId="0" borderId="76" xfId="994" applyFont="1" applyBorder="1"/>
    <xf numFmtId="0" fontId="67" fillId="26" borderId="77" xfId="994" applyFont="1" applyFill="1" applyBorder="1"/>
    <xf numFmtId="3" fontId="67" fillId="26" borderId="0" xfId="994" applyNumberFormat="1" applyFont="1" applyFill="1" applyBorder="1" applyAlignment="1">
      <alignment horizontal="right" vertical="top" wrapText="1"/>
    </xf>
    <xf numFmtId="3" fontId="67" fillId="26" borderId="77" xfId="994" applyNumberFormat="1" applyFont="1" applyFill="1" applyBorder="1" applyAlignment="1">
      <alignment horizontal="right" vertical="top" wrapText="1"/>
    </xf>
    <xf numFmtId="0" fontId="67" fillId="26" borderId="76" xfId="994" applyFont="1" applyFill="1" applyBorder="1"/>
    <xf numFmtId="3" fontId="67" fillId="26" borderId="83" xfId="994" applyNumberFormat="1" applyFont="1" applyFill="1" applyBorder="1" applyAlignment="1">
      <alignment horizontal="right" vertical="top" wrapText="1"/>
    </xf>
    <xf numFmtId="3" fontId="67" fillId="26" borderId="99" xfId="994" applyNumberFormat="1" applyFont="1" applyFill="1" applyBorder="1" applyAlignment="1">
      <alignment horizontal="right" vertical="top" wrapText="1"/>
    </xf>
    <xf numFmtId="0" fontId="67" fillId="0" borderId="76" xfId="994" applyFont="1" applyBorder="1" applyProtection="1"/>
    <xf numFmtId="3" fontId="67" fillId="26" borderId="78" xfId="994" applyNumberFormat="1" applyFont="1" applyFill="1" applyBorder="1" applyAlignment="1">
      <alignment horizontal="right" vertical="top" wrapText="1"/>
    </xf>
    <xf numFmtId="0" fontId="67" fillId="26" borderId="78" xfId="994" applyFont="1" applyFill="1" applyBorder="1"/>
    <xf numFmtId="3" fontId="68" fillId="26" borderId="76" xfId="994" applyNumberFormat="1" applyFont="1" applyFill="1" applyBorder="1" applyAlignment="1">
      <alignment horizontal="right" vertical="top" wrapText="1"/>
    </xf>
    <xf numFmtId="0" fontId="135" fillId="102" borderId="95" xfId="0" applyFont="1" applyFill="1" applyBorder="1"/>
    <xf numFmtId="3" fontId="67" fillId="0" borderId="78" xfId="0" applyNumberFormat="1" applyFont="1" applyBorder="1" applyAlignment="1" applyProtection="1">
      <alignment horizontal="right" vertical="top" wrapText="1"/>
    </xf>
    <xf numFmtId="0" fontId="67" fillId="0" borderId="100" xfId="0" applyFont="1" applyBorder="1" applyAlignment="1">
      <alignment horizontal="right" wrapText="1"/>
    </xf>
    <xf numFmtId="0" fontId="67" fillId="0" borderId="101" xfId="0" applyFont="1" applyBorder="1" applyAlignment="1">
      <alignment horizontal="right" wrapText="1"/>
    </xf>
    <xf numFmtId="0" fontId="67" fillId="0" borderId="102" xfId="0" applyFont="1" applyBorder="1" applyAlignment="1">
      <alignment horizontal="right" wrapText="1"/>
    </xf>
    <xf numFmtId="0" fontId="67" fillId="0" borderId="103" xfId="0" applyFont="1" applyBorder="1" applyAlignment="1">
      <alignment horizontal="right" wrapText="1"/>
    </xf>
    <xf numFmtId="0" fontId="13" fillId="0" borderId="102" xfId="0" applyFont="1" applyBorder="1" applyAlignment="1" applyProtection="1">
      <alignment wrapText="1"/>
    </xf>
    <xf numFmtId="0" fontId="13" fillId="0" borderId="103" xfId="0" applyFont="1" applyBorder="1" applyAlignment="1">
      <alignment wrapText="1"/>
    </xf>
    <xf numFmtId="0" fontId="13" fillId="0" borderId="102" xfId="0" applyFont="1" applyBorder="1" applyAlignment="1">
      <alignment wrapText="1"/>
    </xf>
    <xf numFmtId="0" fontId="13" fillId="0" borderId="100" xfId="0" applyFont="1" applyBorder="1" applyAlignment="1">
      <alignment wrapText="1"/>
    </xf>
    <xf numFmtId="0" fontId="67" fillId="0" borderId="0" xfId="0" applyFont="1"/>
    <xf numFmtId="3" fontId="67" fillId="0" borderId="76" xfId="0" applyNumberFormat="1" applyFont="1" applyBorder="1" applyAlignment="1">
      <alignment horizontal="right" vertical="top" wrapText="1"/>
    </xf>
    <xf numFmtId="3" fontId="67" fillId="0" borderId="78" xfId="0" applyNumberFormat="1" applyFont="1" applyBorder="1" applyAlignment="1">
      <alignment horizontal="right" vertical="top" wrapText="1"/>
    </xf>
    <xf numFmtId="3" fontId="67" fillId="26" borderId="76" xfId="0" applyNumberFormat="1" applyFont="1" applyFill="1" applyBorder="1" applyAlignment="1">
      <alignment horizontal="right" vertical="top" wrapText="1"/>
    </xf>
    <xf numFmtId="0" fontId="67" fillId="26" borderId="77" xfId="0" applyFont="1" applyFill="1" applyBorder="1"/>
    <xf numFmtId="3" fontId="67" fillId="26" borderId="0" xfId="0" applyNumberFormat="1" applyFont="1" applyFill="1" applyBorder="1" applyAlignment="1">
      <alignment horizontal="right" vertical="top" wrapText="1"/>
    </xf>
    <xf numFmtId="3" fontId="67" fillId="26" borderId="77" xfId="0" applyNumberFormat="1" applyFont="1" applyFill="1" applyBorder="1" applyAlignment="1">
      <alignment horizontal="right" vertical="top" wrapText="1"/>
    </xf>
    <xf numFmtId="0" fontId="67" fillId="26" borderId="76" xfId="0" applyFont="1" applyFill="1" applyBorder="1"/>
    <xf numFmtId="3" fontId="67" fillId="26" borderId="83" xfId="0" applyNumberFormat="1" applyFont="1" applyFill="1" applyBorder="1" applyAlignment="1">
      <alignment horizontal="right" vertical="top" wrapText="1"/>
    </xf>
    <xf numFmtId="3" fontId="67" fillId="26" borderId="99" xfId="0" applyNumberFormat="1" applyFont="1" applyFill="1" applyBorder="1" applyAlignment="1">
      <alignment horizontal="right" vertical="top" wrapText="1"/>
    </xf>
    <xf numFmtId="3" fontId="67" fillId="26" borderId="78" xfId="0" applyNumberFormat="1" applyFont="1" applyFill="1" applyBorder="1" applyAlignment="1">
      <alignment horizontal="right" vertical="top" wrapText="1"/>
    </xf>
    <xf numFmtId="0" fontId="67" fillId="26" borderId="78" xfId="0" applyFont="1" applyFill="1" applyBorder="1"/>
    <xf numFmtId="3" fontId="68" fillId="26" borderId="76" xfId="0" applyNumberFormat="1" applyFont="1" applyFill="1" applyBorder="1" applyAlignment="1">
      <alignment horizontal="right" vertical="top" wrapText="1"/>
    </xf>
    <xf numFmtId="0" fontId="125" fillId="0" borderId="76" xfId="0" applyFont="1" applyBorder="1" applyProtection="1"/>
    <xf numFmtId="3" fontId="125" fillId="0" borderId="76" xfId="0" applyNumberFormat="1" applyFont="1" applyBorder="1" applyAlignment="1" applyProtection="1">
      <alignment horizontal="right" vertical="top" wrapText="1"/>
    </xf>
    <xf numFmtId="0" fontId="125" fillId="0" borderId="78" xfId="0" applyFont="1" applyBorder="1" applyProtection="1"/>
    <xf numFmtId="3" fontId="137" fillId="0" borderId="82" xfId="0" applyNumberFormat="1" applyFont="1" applyBorder="1" applyAlignment="1">
      <alignment horizontal="right" vertical="top" wrapText="1"/>
    </xf>
    <xf numFmtId="3" fontId="137" fillId="100" borderId="82" xfId="0" applyNumberFormat="1" applyFont="1" applyFill="1" applyBorder="1" applyAlignment="1">
      <alignment horizontal="right" vertical="top" wrapText="1"/>
    </xf>
    <xf numFmtId="0" fontId="137" fillId="0" borderId="82" xfId="0" applyFont="1" applyBorder="1" applyAlignment="1"/>
    <xf numFmtId="0" fontId="137" fillId="100" borderId="96" xfId="0" applyFont="1" applyFill="1" applyBorder="1"/>
    <xf numFmtId="0" fontId="137" fillId="0" borderId="82" xfId="0" applyFont="1" applyBorder="1"/>
    <xf numFmtId="3" fontId="137" fillId="100" borderId="0" xfId="0" applyNumberFormat="1" applyFont="1" applyFill="1" applyBorder="1" applyAlignment="1">
      <alignment horizontal="right" vertical="top" wrapText="1"/>
    </xf>
    <xf numFmtId="3" fontId="137" fillId="100" borderId="96" xfId="0" applyNumberFormat="1" applyFont="1" applyFill="1" applyBorder="1" applyAlignment="1">
      <alignment horizontal="right" vertical="top" wrapText="1"/>
    </xf>
    <xf numFmtId="0" fontId="137" fillId="100" borderId="82" xfId="0" applyFont="1" applyFill="1" applyBorder="1"/>
    <xf numFmtId="3" fontId="137" fillId="100" borderId="97" xfId="0" applyNumberFormat="1" applyFont="1" applyFill="1" applyBorder="1" applyAlignment="1">
      <alignment horizontal="right" vertical="top" wrapText="1"/>
    </xf>
    <xf numFmtId="3" fontId="137" fillId="100" borderId="98" xfId="0" applyNumberFormat="1" applyFont="1" applyFill="1" applyBorder="1" applyAlignment="1">
      <alignment horizontal="right" vertical="top" wrapText="1"/>
    </xf>
    <xf numFmtId="3" fontId="137" fillId="0" borderId="95" xfId="0" applyNumberFormat="1" applyFont="1" applyBorder="1" applyAlignment="1">
      <alignment horizontal="right" vertical="top" wrapText="1"/>
    </xf>
    <xf numFmtId="3" fontId="137" fillId="100" borderId="95" xfId="0" applyNumberFormat="1" applyFont="1" applyFill="1" applyBorder="1" applyAlignment="1">
      <alignment horizontal="right" vertical="top" wrapText="1"/>
    </xf>
    <xf numFmtId="0" fontId="137" fillId="0" borderId="95" xfId="0" applyFont="1" applyBorder="1"/>
    <xf numFmtId="0" fontId="137" fillId="100" borderId="95" xfId="0" applyFont="1" applyFill="1" applyBorder="1"/>
    <xf numFmtId="3" fontId="138" fillId="100" borderId="82" xfId="0" applyNumberFormat="1" applyFont="1" applyFill="1" applyBorder="1" applyAlignment="1">
      <alignment horizontal="right" vertical="top" wrapText="1"/>
    </xf>
    <xf numFmtId="0" fontId="67" fillId="0" borderId="76" xfId="0" applyFont="1" applyFill="1" applyBorder="1"/>
    <xf numFmtId="0" fontId="68" fillId="0" borderId="0" xfId="0" applyFont="1" applyAlignment="1">
      <alignment horizontal="center" vertical="center"/>
    </xf>
    <xf numFmtId="0" fontId="67" fillId="24" borderId="17" xfId="0" applyFont="1" applyFill="1" applyBorder="1" applyAlignment="1">
      <alignment horizontal="center" vertical="center" wrapText="1"/>
    </xf>
    <xf numFmtId="0" fontId="70" fillId="24" borderId="17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0" fontId="70" fillId="28" borderId="27" xfId="0" applyFont="1" applyFill="1" applyBorder="1" applyAlignment="1">
      <alignment horizontal="center" vertical="center" wrapText="1"/>
    </xf>
    <xf numFmtId="0" fontId="70" fillId="28" borderId="28" xfId="0" applyFont="1" applyFill="1" applyBorder="1" applyAlignment="1">
      <alignment horizontal="center" vertical="center" wrapText="1"/>
    </xf>
    <xf numFmtId="0" fontId="70" fillId="30" borderId="25" xfId="0" applyFont="1" applyFill="1" applyBorder="1" applyAlignment="1">
      <alignment horizontal="center" vertical="center" wrapText="1"/>
    </xf>
    <xf numFmtId="0" fontId="70" fillId="30" borderId="27" xfId="0" applyFont="1" applyFill="1" applyBorder="1" applyAlignment="1">
      <alignment horizontal="center" vertical="center" wrapText="1"/>
    </xf>
    <xf numFmtId="0" fontId="70" fillId="33" borderId="17" xfId="0" applyFont="1" applyFill="1" applyBorder="1" applyAlignment="1">
      <alignment horizontal="center" vertical="center" wrapText="1"/>
    </xf>
    <xf numFmtId="0" fontId="70" fillId="31" borderId="25" xfId="0" applyFont="1" applyFill="1" applyBorder="1" applyAlignment="1">
      <alignment horizontal="center" vertical="center" wrapText="1"/>
    </xf>
    <xf numFmtId="0" fontId="70" fillId="31" borderId="27" xfId="0" applyFont="1" applyFill="1" applyBorder="1" applyAlignment="1">
      <alignment horizontal="center" vertical="center" wrapText="1"/>
    </xf>
    <xf numFmtId="0" fontId="70" fillId="31" borderId="28" xfId="0" applyFont="1" applyFill="1" applyBorder="1" applyAlignment="1">
      <alignment horizontal="center" vertical="center" wrapText="1"/>
    </xf>
    <xf numFmtId="0" fontId="69" fillId="25" borderId="0" xfId="0" applyFont="1" applyFill="1" applyAlignment="1">
      <alignment horizontal="left"/>
    </xf>
    <xf numFmtId="0" fontId="67" fillId="0" borderId="0" xfId="0" applyFont="1" applyAlignment="1">
      <alignment horizontal="left"/>
    </xf>
    <xf numFmtId="0" fontId="68" fillId="0" borderId="0" xfId="0" applyFont="1" applyAlignment="1">
      <alignment horizontal="center"/>
    </xf>
    <xf numFmtId="0" fontId="67" fillId="24" borderId="63" xfId="0" applyFont="1" applyFill="1" applyBorder="1" applyAlignment="1">
      <alignment horizontal="center" vertical="center" wrapText="1"/>
    </xf>
    <xf numFmtId="0" fontId="68" fillId="24" borderId="17" xfId="0" applyFont="1" applyFill="1" applyBorder="1" applyAlignment="1">
      <alignment horizontal="center" wrapText="1"/>
    </xf>
    <xf numFmtId="0" fontId="67" fillId="24" borderId="65" xfId="0" applyFont="1" applyFill="1" applyBorder="1" applyAlignment="1">
      <alignment horizontal="center" wrapText="1"/>
    </xf>
    <xf numFmtId="0" fontId="67" fillId="24" borderId="66" xfId="0" applyFont="1" applyFill="1" applyBorder="1" applyAlignment="1">
      <alignment horizontal="center" wrapText="1"/>
    </xf>
    <xf numFmtId="0" fontId="67" fillId="24" borderId="67" xfId="0" applyFont="1" applyFill="1" applyBorder="1" applyAlignment="1">
      <alignment horizontal="center" wrapText="1"/>
    </xf>
    <xf numFmtId="0" fontId="67" fillId="24" borderId="17" xfId="0" applyFont="1" applyFill="1" applyBorder="1" applyAlignment="1">
      <alignment horizontal="center" wrapText="1"/>
    </xf>
    <xf numFmtId="0" fontId="68" fillId="24" borderId="63" xfId="0" applyFont="1" applyFill="1" applyBorder="1" applyAlignment="1">
      <alignment horizontal="center" wrapText="1"/>
    </xf>
    <xf numFmtId="0" fontId="67" fillId="24" borderId="63" xfId="0" applyFont="1" applyFill="1" applyBorder="1" applyAlignment="1">
      <alignment horizontal="center" wrapText="1"/>
    </xf>
    <xf numFmtId="0" fontId="127" fillId="89" borderId="63" xfId="0" applyFont="1" applyFill="1" applyBorder="1" applyAlignment="1">
      <alignment horizontal="center" wrapText="1"/>
    </xf>
    <xf numFmtId="0" fontId="127" fillId="0" borderId="0" xfId="0" applyFont="1" applyBorder="1" applyAlignment="1">
      <alignment horizontal="center"/>
    </xf>
    <xf numFmtId="0" fontId="125" fillId="89" borderId="63" xfId="0" applyFont="1" applyFill="1" applyBorder="1" applyAlignment="1">
      <alignment horizontal="center" vertical="center" wrapText="1"/>
    </xf>
    <xf numFmtId="0" fontId="125" fillId="89" borderId="63" xfId="0" applyFont="1" applyFill="1" applyBorder="1" applyAlignment="1">
      <alignment horizontal="center" wrapText="1"/>
    </xf>
    <xf numFmtId="0" fontId="125" fillId="89" borderId="65" xfId="0" applyFont="1" applyFill="1" applyBorder="1" applyAlignment="1">
      <alignment horizontal="center" wrapText="1"/>
    </xf>
    <xf numFmtId="0" fontId="126" fillId="88" borderId="0" xfId="0" applyFont="1" applyFill="1" applyBorder="1" applyAlignment="1">
      <alignment horizontal="left"/>
    </xf>
    <xf numFmtId="0" fontId="125" fillId="0" borderId="0" xfId="0" applyFont="1" applyBorder="1" applyAlignment="1">
      <alignment horizontal="left"/>
    </xf>
    <xf numFmtId="0" fontId="125" fillId="92" borderId="65" xfId="0" applyFont="1" applyFill="1" applyBorder="1" applyAlignment="1">
      <alignment horizontal="center" wrapText="1"/>
    </xf>
    <xf numFmtId="0" fontId="125" fillId="92" borderId="66" xfId="0" applyFont="1" applyFill="1" applyBorder="1" applyAlignment="1">
      <alignment horizontal="center" wrapText="1"/>
    </xf>
    <xf numFmtId="0" fontId="125" fillId="92" borderId="67" xfId="0" applyFont="1" applyFill="1" applyBorder="1" applyAlignment="1">
      <alignment horizontal="center" wrapText="1"/>
    </xf>
    <xf numFmtId="0" fontId="126" fillId="91" borderId="0" xfId="0" applyFont="1" applyFill="1" applyBorder="1" applyAlignment="1">
      <alignment horizontal="left"/>
    </xf>
    <xf numFmtId="0" fontId="127" fillId="92" borderId="65" xfId="0" applyFont="1" applyFill="1" applyBorder="1" applyAlignment="1">
      <alignment horizontal="center" wrapText="1"/>
    </xf>
    <xf numFmtId="0" fontId="127" fillId="92" borderId="66" xfId="0" applyFont="1" applyFill="1" applyBorder="1" applyAlignment="1">
      <alignment horizontal="center" wrapText="1"/>
    </xf>
    <xf numFmtId="0" fontId="127" fillId="92" borderId="67" xfId="0" applyFont="1" applyFill="1" applyBorder="1" applyAlignment="1">
      <alignment horizontal="center" wrapText="1"/>
    </xf>
    <xf numFmtId="0" fontId="125" fillId="92" borderId="69" xfId="0" applyFont="1" applyFill="1" applyBorder="1" applyAlignment="1">
      <alignment horizontal="center" vertical="center" wrapText="1"/>
    </xf>
    <xf numFmtId="0" fontId="125" fillId="92" borderId="68" xfId="0" applyFont="1" applyFill="1" applyBorder="1" applyAlignment="1">
      <alignment horizontal="center" vertical="center" wrapText="1"/>
    </xf>
    <xf numFmtId="0" fontId="125" fillId="92" borderId="70" xfId="0" applyFont="1" applyFill="1" applyBorder="1" applyAlignment="1">
      <alignment horizontal="center" vertical="center" wrapText="1"/>
    </xf>
    <xf numFmtId="0" fontId="125" fillId="92" borderId="26" xfId="0" applyFont="1" applyFill="1" applyBorder="1" applyAlignment="1">
      <alignment horizontal="center" vertical="center" wrapText="1"/>
    </xf>
    <xf numFmtId="0" fontId="125" fillId="92" borderId="0" xfId="0" applyFont="1" applyFill="1" applyBorder="1" applyAlignment="1">
      <alignment horizontal="center" vertical="center" wrapText="1"/>
    </xf>
    <xf numFmtId="0" fontId="125" fillId="92" borderId="29" xfId="0" applyFont="1" applyFill="1" applyBorder="1" applyAlignment="1">
      <alignment horizontal="center" vertical="center" wrapText="1"/>
    </xf>
    <xf numFmtId="0" fontId="125" fillId="92" borderId="71" xfId="0" applyFont="1" applyFill="1" applyBorder="1" applyAlignment="1">
      <alignment horizontal="center" vertical="center" wrapText="1"/>
    </xf>
    <xf numFmtId="0" fontId="125" fillId="92" borderId="72" xfId="0" applyFont="1" applyFill="1" applyBorder="1" applyAlignment="1">
      <alignment horizontal="center" vertical="center" wrapText="1"/>
    </xf>
    <xf numFmtId="0" fontId="125" fillId="92" borderId="32" xfId="0" applyFont="1" applyFill="1" applyBorder="1" applyAlignment="1">
      <alignment horizontal="center" vertical="center" wrapText="1"/>
    </xf>
    <xf numFmtId="0" fontId="125" fillId="92" borderId="65" xfId="0" applyFont="1" applyFill="1" applyBorder="1" applyAlignment="1">
      <alignment horizontal="center" vertical="center" wrapText="1"/>
    </xf>
    <xf numFmtId="0" fontId="125" fillId="92" borderId="66" xfId="0" applyFont="1" applyFill="1" applyBorder="1" applyAlignment="1">
      <alignment horizontal="center" vertical="center" wrapText="1"/>
    </xf>
    <xf numFmtId="0" fontId="125" fillId="92" borderId="67" xfId="0" applyFont="1" applyFill="1" applyBorder="1" applyAlignment="1">
      <alignment horizontal="center" vertical="center" wrapText="1"/>
    </xf>
    <xf numFmtId="0" fontId="125" fillId="92" borderId="64" xfId="0" applyFont="1" applyFill="1" applyBorder="1" applyAlignment="1">
      <alignment horizontal="center" vertical="center" wrapText="1"/>
    </xf>
    <xf numFmtId="0" fontId="125" fillId="92" borderId="18" xfId="0" applyFont="1" applyFill="1" applyBorder="1" applyAlignment="1">
      <alignment horizontal="center" vertical="center" wrapText="1"/>
    </xf>
    <xf numFmtId="0" fontId="67" fillId="93" borderId="65" xfId="0" applyFont="1" applyFill="1" applyBorder="1" applyAlignment="1">
      <alignment horizontal="center" wrapText="1"/>
    </xf>
    <xf numFmtId="0" fontId="67" fillId="93" borderId="66" xfId="0" applyFont="1" applyFill="1" applyBorder="1" applyAlignment="1">
      <alignment horizontal="center" wrapText="1"/>
    </xf>
    <xf numFmtId="0" fontId="67" fillId="93" borderId="63" xfId="0" applyFont="1" applyFill="1" applyBorder="1" applyAlignment="1">
      <alignment horizontal="center" wrapText="1"/>
    </xf>
    <xf numFmtId="0" fontId="67" fillId="93" borderId="67" xfId="0" applyFont="1" applyFill="1" applyBorder="1" applyAlignment="1">
      <alignment horizontal="center" wrapText="1"/>
    </xf>
    <xf numFmtId="0" fontId="128" fillId="25" borderId="0" xfId="0" applyFont="1" applyFill="1" applyAlignment="1">
      <alignment horizontal="left"/>
    </xf>
    <xf numFmtId="0" fontId="68" fillId="93" borderId="63" xfId="0" applyFont="1" applyFill="1" applyBorder="1" applyAlignment="1">
      <alignment horizontal="center" wrapText="1"/>
    </xf>
    <xf numFmtId="0" fontId="67" fillId="93" borderId="63" xfId="0" applyFont="1" applyFill="1" applyBorder="1" applyAlignment="1">
      <alignment horizontal="center" vertical="center" wrapText="1"/>
    </xf>
    <xf numFmtId="0" fontId="69" fillId="25" borderId="0" xfId="0" applyFont="1" applyFill="1" applyAlignment="1" applyProtection="1">
      <alignment horizontal="left"/>
    </xf>
    <xf numFmtId="0" fontId="67" fillId="24" borderId="25" xfId="0" applyFont="1" applyFill="1" applyBorder="1" applyAlignment="1">
      <alignment horizontal="center" wrapText="1"/>
    </xf>
    <xf numFmtId="0" fontId="67" fillId="24" borderId="27" xfId="0" applyFont="1" applyFill="1" applyBorder="1" applyAlignment="1">
      <alignment horizontal="center" wrapText="1"/>
    </xf>
    <xf numFmtId="0" fontId="67" fillId="24" borderId="28" xfId="0" applyFont="1" applyFill="1" applyBorder="1" applyAlignment="1">
      <alignment horizontal="center" wrapText="1"/>
    </xf>
  </cellXfs>
  <cellStyles count="998">
    <cellStyle name="20% - Accent1" xfId="1"/>
    <cellStyle name="20% - Accent1 2" xfId="434"/>
    <cellStyle name="20% - Accent2" xfId="2"/>
    <cellStyle name="20% - Accent2 2" xfId="435"/>
    <cellStyle name="20% - Accent3" xfId="3"/>
    <cellStyle name="20% - Accent3 2" xfId="436"/>
    <cellStyle name="20% - Accent4" xfId="4"/>
    <cellStyle name="20% - Accent4 2" xfId="437"/>
    <cellStyle name="20% - Accent5" xfId="5"/>
    <cellStyle name="20% - Accent5 2" xfId="442"/>
    <cellStyle name="20% - Accent6" xfId="6"/>
    <cellStyle name="20% - Accent6 2" xfId="447"/>
    <cellStyle name="20% - Ênfase1" xfId="407" builtinId="30" customBuiltin="1"/>
    <cellStyle name="20% - Ênfase1 2" xfId="7"/>
    <cellStyle name="20% - Ênfase1 2 2" xfId="8"/>
    <cellStyle name="20% - Ênfase1 2 2 2" xfId="449"/>
    <cellStyle name="20% - Ênfase1 2 3" xfId="448"/>
    <cellStyle name="20% - Ênfase1 2_00_ANEXO V 2015 - VERSÃO INICIAL PLOA_2015" xfId="9"/>
    <cellStyle name="20% - Ênfase1 3" xfId="10"/>
    <cellStyle name="20% - Ênfase1 3 2" xfId="450"/>
    <cellStyle name="20% - Ênfase1 4" xfId="11"/>
    <cellStyle name="20% - Ênfase1 4 2" xfId="451"/>
    <cellStyle name="20% - Ênfase2" xfId="411" builtinId="34" customBuiltin="1"/>
    <cellStyle name="20% - Ênfase2 2" xfId="12"/>
    <cellStyle name="20% - Ênfase2 2 2" xfId="13"/>
    <cellStyle name="20% - Ênfase2 2 2 2" xfId="453"/>
    <cellStyle name="20% - Ênfase2 2 3" xfId="452"/>
    <cellStyle name="20% - Ênfase2 2_05_Impactos_Demais PLs_2013_Dados CNJ de jul-12" xfId="14"/>
    <cellStyle name="20% - Ênfase2 3" xfId="15"/>
    <cellStyle name="20% - Ênfase2 3 2" xfId="454"/>
    <cellStyle name="20% - Ênfase2 4" xfId="16"/>
    <cellStyle name="20% - Ênfase2 4 2" xfId="455"/>
    <cellStyle name="20% - Ênfase3" xfId="415" builtinId="38" customBuiltin="1"/>
    <cellStyle name="20% - Ênfase3 2" xfId="17"/>
    <cellStyle name="20% - Ênfase3 2 2" xfId="18"/>
    <cellStyle name="20% - Ênfase3 2 2 2" xfId="457"/>
    <cellStyle name="20% - Ênfase3 2 3" xfId="456"/>
    <cellStyle name="20% - Ênfase3 2_05_Impactos_Demais PLs_2013_Dados CNJ de jul-12" xfId="19"/>
    <cellStyle name="20% - Ênfase3 3" xfId="20"/>
    <cellStyle name="20% - Ênfase3 3 2" xfId="458"/>
    <cellStyle name="20% - Ênfase3 4" xfId="21"/>
    <cellStyle name="20% - Ênfase3 4 2" xfId="459"/>
    <cellStyle name="20% - Ênfase4" xfId="419" builtinId="42" customBuiltin="1"/>
    <cellStyle name="20% - Ênfase4 2" xfId="22"/>
    <cellStyle name="20% - Ênfase4 2 2" xfId="23"/>
    <cellStyle name="20% - Ênfase4 2 2 2" xfId="461"/>
    <cellStyle name="20% - Ênfase4 2 3" xfId="460"/>
    <cellStyle name="20% - Ênfase4 2_05_Impactos_Demais PLs_2013_Dados CNJ de jul-12" xfId="24"/>
    <cellStyle name="20% - Ênfase4 3" xfId="25"/>
    <cellStyle name="20% - Ênfase4 3 2" xfId="462"/>
    <cellStyle name="20% - Ênfase4 4" xfId="26"/>
    <cellStyle name="20% - Ênfase4 4 2" xfId="463"/>
    <cellStyle name="20% - Ênfase5" xfId="423" builtinId="46" customBuiltin="1"/>
    <cellStyle name="20% - Ênfase5 2" xfId="27"/>
    <cellStyle name="20% - Ênfase5 2 2" xfId="28"/>
    <cellStyle name="20% - Ênfase5 2 2 2" xfId="465"/>
    <cellStyle name="20% - Ênfase5 2 3" xfId="464"/>
    <cellStyle name="20% - Ênfase5 2_00_ANEXO V 2015 - VERSÃO INICIAL PLOA_2015" xfId="29"/>
    <cellStyle name="20% - Ênfase5 3" xfId="30"/>
    <cellStyle name="20% - Ênfase5 3 2" xfId="466"/>
    <cellStyle name="20% - Ênfase5 4" xfId="31"/>
    <cellStyle name="20% - Ênfase5 4 2" xfId="467"/>
    <cellStyle name="20% - Ênfase6" xfId="427" builtinId="50" customBuiltin="1"/>
    <cellStyle name="20% - Ênfase6 2" xfId="32"/>
    <cellStyle name="20% - Ênfase6 2 2" xfId="33"/>
    <cellStyle name="20% - Ênfase6 2 2 2" xfId="469"/>
    <cellStyle name="20% - Ênfase6 2 3" xfId="468"/>
    <cellStyle name="20% - Ênfase6 2_00_ANEXO V 2015 - VERSÃO INICIAL PLOA_2015" xfId="34"/>
    <cellStyle name="20% - Ênfase6 3" xfId="35"/>
    <cellStyle name="20% - Ênfase6 3 2" xfId="470"/>
    <cellStyle name="20% - Ênfase6 4" xfId="36"/>
    <cellStyle name="20% - Ênfase6 4 2" xfId="471"/>
    <cellStyle name="40% - Accent1" xfId="37"/>
    <cellStyle name="40% - Accent1 2" xfId="472"/>
    <cellStyle name="40% - Accent2" xfId="38"/>
    <cellStyle name="40% - Accent2 2" xfId="473"/>
    <cellStyle name="40% - Accent3" xfId="39"/>
    <cellStyle name="40% - Accent3 2" xfId="474"/>
    <cellStyle name="40% - Accent4" xfId="40"/>
    <cellStyle name="40% - Accent4 2" xfId="475"/>
    <cellStyle name="40% - Accent5" xfId="41"/>
    <cellStyle name="40% - Accent5 2" xfId="476"/>
    <cellStyle name="40% - Accent6" xfId="42"/>
    <cellStyle name="40% - Accent6 2" xfId="477"/>
    <cellStyle name="40% - Ênfase1" xfId="408" builtinId="31" customBuiltin="1"/>
    <cellStyle name="40% - Ênfase1 2" xfId="43"/>
    <cellStyle name="40% - Ênfase1 2 2" xfId="44"/>
    <cellStyle name="40% - Ênfase1 2 2 2" xfId="479"/>
    <cellStyle name="40% - Ênfase1 2 3" xfId="478"/>
    <cellStyle name="40% - Ênfase1 2_05_Impactos_Demais PLs_2013_Dados CNJ de jul-12" xfId="45"/>
    <cellStyle name="40% - Ênfase1 3" xfId="46"/>
    <cellStyle name="40% - Ênfase1 3 2" xfId="480"/>
    <cellStyle name="40% - Ênfase1 4" xfId="47"/>
    <cellStyle name="40% - Ênfase1 4 2" xfId="481"/>
    <cellStyle name="40% - Ênfase2" xfId="412" builtinId="35" customBuiltin="1"/>
    <cellStyle name="40% - Ênfase2 2" xfId="48"/>
    <cellStyle name="40% - Ênfase2 2 2" xfId="49"/>
    <cellStyle name="40% - Ênfase2 2 2 2" xfId="483"/>
    <cellStyle name="40% - Ênfase2 2 3" xfId="482"/>
    <cellStyle name="40% - Ênfase2 2_05_Impactos_Demais PLs_2013_Dados CNJ de jul-12" xfId="50"/>
    <cellStyle name="40% - Ênfase2 3" xfId="51"/>
    <cellStyle name="40% - Ênfase2 3 2" xfId="484"/>
    <cellStyle name="40% - Ênfase2 4" xfId="52"/>
    <cellStyle name="40% - Ênfase2 4 2" xfId="485"/>
    <cellStyle name="40% - Ênfase3" xfId="416" builtinId="39" customBuiltin="1"/>
    <cellStyle name="40% - Ênfase3 2" xfId="53"/>
    <cellStyle name="40% - Ênfase3 2 2" xfId="54"/>
    <cellStyle name="40% - Ênfase3 2 2 2" xfId="487"/>
    <cellStyle name="40% - Ênfase3 2 3" xfId="486"/>
    <cellStyle name="40% - Ênfase3 2_05_Impactos_Demais PLs_2013_Dados CNJ de jul-12" xfId="55"/>
    <cellStyle name="40% - Ênfase3 3" xfId="56"/>
    <cellStyle name="40% - Ênfase3 3 2" xfId="488"/>
    <cellStyle name="40% - Ênfase3 4" xfId="57"/>
    <cellStyle name="40% - Ênfase3 4 2" xfId="489"/>
    <cellStyle name="40% - Ênfase4" xfId="420" builtinId="43" customBuiltin="1"/>
    <cellStyle name="40% - Ênfase4 2" xfId="58"/>
    <cellStyle name="40% - Ênfase4 2 2" xfId="59"/>
    <cellStyle name="40% - Ênfase4 2 2 2" xfId="491"/>
    <cellStyle name="40% - Ênfase4 2 3" xfId="490"/>
    <cellStyle name="40% - Ênfase4 2_05_Impactos_Demais PLs_2013_Dados CNJ de jul-12" xfId="60"/>
    <cellStyle name="40% - Ênfase4 3" xfId="61"/>
    <cellStyle name="40% - Ênfase4 3 2" xfId="492"/>
    <cellStyle name="40% - Ênfase4 4" xfId="62"/>
    <cellStyle name="40% - Ênfase4 4 2" xfId="493"/>
    <cellStyle name="40% - Ênfase5" xfId="424" builtinId="47" customBuiltin="1"/>
    <cellStyle name="40% - Ênfase5 2" xfId="63"/>
    <cellStyle name="40% - Ênfase5 2 2" xfId="64"/>
    <cellStyle name="40% - Ênfase5 2 2 2" xfId="495"/>
    <cellStyle name="40% - Ênfase5 2 3" xfId="494"/>
    <cellStyle name="40% - Ênfase5 2_05_Impactos_Demais PLs_2013_Dados CNJ de jul-12" xfId="65"/>
    <cellStyle name="40% - Ênfase5 3" xfId="66"/>
    <cellStyle name="40% - Ênfase5 3 2" xfId="496"/>
    <cellStyle name="40% - Ênfase5 4" xfId="67"/>
    <cellStyle name="40% - Ênfase5 4 2" xfId="497"/>
    <cellStyle name="40% - Ênfase6" xfId="428" builtinId="51" customBuiltin="1"/>
    <cellStyle name="40% - Ênfase6 2" xfId="68"/>
    <cellStyle name="40% - Ênfase6 2 2" xfId="69"/>
    <cellStyle name="40% - Ênfase6 2 2 2" xfId="499"/>
    <cellStyle name="40% - Ênfase6 2 3" xfId="498"/>
    <cellStyle name="40% - Ênfase6 2_05_Impactos_Demais PLs_2013_Dados CNJ de jul-12" xfId="70"/>
    <cellStyle name="40% - Ênfase6 3" xfId="71"/>
    <cellStyle name="40% - Ênfase6 3 2" xfId="500"/>
    <cellStyle name="40% - Ênfase6 4" xfId="72"/>
    <cellStyle name="40% - Ênfase6 4 2" xfId="501"/>
    <cellStyle name="60% - Accent1" xfId="73"/>
    <cellStyle name="60% - Accent1 2" xfId="502"/>
    <cellStyle name="60% - Accent2" xfId="74"/>
    <cellStyle name="60% - Accent2 2" xfId="503"/>
    <cellStyle name="60% - Accent3" xfId="75"/>
    <cellStyle name="60% - Accent3 2" xfId="504"/>
    <cellStyle name="60% - Accent4" xfId="76"/>
    <cellStyle name="60% - Accent4 2" xfId="505"/>
    <cellStyle name="60% - Accent5" xfId="77"/>
    <cellStyle name="60% - Accent5 2" xfId="506"/>
    <cellStyle name="60% - Accent6" xfId="78"/>
    <cellStyle name="60% - Accent6 2" xfId="507"/>
    <cellStyle name="60% - Ênfase1" xfId="409" builtinId="32" customBuiltin="1"/>
    <cellStyle name="60% - Ênfase1 2" xfId="79"/>
    <cellStyle name="60% - Ênfase1 2 2" xfId="80"/>
    <cellStyle name="60% - Ênfase1 2 2 2" xfId="509"/>
    <cellStyle name="60% - Ênfase1 2 3" xfId="508"/>
    <cellStyle name="60% - Ênfase1 2_05_Impactos_Demais PLs_2013_Dados CNJ de jul-12" xfId="81"/>
    <cellStyle name="60% - Ênfase1 3" xfId="82"/>
    <cellStyle name="60% - Ênfase1 3 2" xfId="510"/>
    <cellStyle name="60% - Ênfase1 4" xfId="83"/>
    <cellStyle name="60% - Ênfase1 4 2" xfId="511"/>
    <cellStyle name="60% - Ênfase2" xfId="413" builtinId="36" customBuiltin="1"/>
    <cellStyle name="60% - Ênfase2 2" xfId="84"/>
    <cellStyle name="60% - Ênfase2 2 2" xfId="85"/>
    <cellStyle name="60% - Ênfase2 2 2 2" xfId="517"/>
    <cellStyle name="60% - Ênfase2 2 3" xfId="512"/>
    <cellStyle name="60% - Ênfase2 2_05_Impactos_Demais PLs_2013_Dados CNJ de jul-12" xfId="86"/>
    <cellStyle name="60% - Ênfase2 3" xfId="87"/>
    <cellStyle name="60% - Ênfase2 3 2" xfId="518"/>
    <cellStyle name="60% - Ênfase2 4" xfId="88"/>
    <cellStyle name="60% - Ênfase2 4 2" xfId="519"/>
    <cellStyle name="60% - Ênfase3" xfId="417" builtinId="40" customBuiltin="1"/>
    <cellStyle name="60% - Ênfase3 2" xfId="89"/>
    <cellStyle name="60% - Ênfase3 2 2" xfId="90"/>
    <cellStyle name="60% - Ênfase3 2 2 2" xfId="521"/>
    <cellStyle name="60% - Ênfase3 2 3" xfId="520"/>
    <cellStyle name="60% - Ênfase3 2_05_Impactos_Demais PLs_2013_Dados CNJ de jul-12" xfId="91"/>
    <cellStyle name="60% - Ênfase3 3" xfId="92"/>
    <cellStyle name="60% - Ênfase3 3 2" xfId="526"/>
    <cellStyle name="60% - Ênfase3 4" xfId="93"/>
    <cellStyle name="60% - Ênfase3 4 2" xfId="527"/>
    <cellStyle name="60% - Ênfase4" xfId="421" builtinId="44" customBuiltin="1"/>
    <cellStyle name="60% - Ênfase4 2" xfId="94"/>
    <cellStyle name="60% - Ênfase4 2 2" xfId="95"/>
    <cellStyle name="60% - Ênfase4 2 2 2" xfId="529"/>
    <cellStyle name="60% - Ênfase4 2 3" xfId="528"/>
    <cellStyle name="60% - Ênfase4 2_05_Impactos_Demais PLs_2013_Dados CNJ de jul-12" xfId="96"/>
    <cellStyle name="60% - Ênfase4 3" xfId="97"/>
    <cellStyle name="60% - Ênfase4 3 2" xfId="536"/>
    <cellStyle name="60% - Ênfase4 4" xfId="98"/>
    <cellStyle name="60% - Ênfase4 4 2" xfId="537"/>
    <cellStyle name="60% - Ênfase5" xfId="425" builtinId="48" customBuiltin="1"/>
    <cellStyle name="60% - Ênfase5 2" xfId="99"/>
    <cellStyle name="60% - Ênfase5 2 2" xfId="100"/>
    <cellStyle name="60% - Ênfase5 2 2 2" xfId="539"/>
    <cellStyle name="60% - Ênfase5 2 3" xfId="538"/>
    <cellStyle name="60% - Ênfase5 2_05_Impactos_Demais PLs_2013_Dados CNJ de jul-12" xfId="101"/>
    <cellStyle name="60% - Ênfase5 3" xfId="102"/>
    <cellStyle name="60% - Ênfase5 3 2" xfId="540"/>
    <cellStyle name="60% - Ênfase5 4" xfId="103"/>
    <cellStyle name="60% - Ênfase5 4 2" xfId="541"/>
    <cellStyle name="60% - Ênfase6" xfId="429" builtinId="52" customBuiltin="1"/>
    <cellStyle name="60% - Ênfase6 2" xfId="104"/>
    <cellStyle name="60% - Ênfase6 2 2" xfId="105"/>
    <cellStyle name="60% - Ênfase6 2 2 2" xfId="543"/>
    <cellStyle name="60% - Ênfase6 2 3" xfId="542"/>
    <cellStyle name="60% - Ênfase6 2_05_Impactos_Demais PLs_2013_Dados CNJ de jul-12" xfId="106"/>
    <cellStyle name="60% - Ênfase6 3" xfId="107"/>
    <cellStyle name="60% - Ênfase6 3 2" xfId="544"/>
    <cellStyle name="60% - Ênfase6 4" xfId="108"/>
    <cellStyle name="60% - Ênfase6 4 2" xfId="551"/>
    <cellStyle name="Accent1" xfId="109"/>
    <cellStyle name="Accent1 2" xfId="552"/>
    <cellStyle name="Accent2" xfId="110"/>
    <cellStyle name="Accent2 2" xfId="553"/>
    <cellStyle name="Accent3" xfId="111"/>
    <cellStyle name="Accent3 2" xfId="743"/>
    <cellStyle name="Accent4" xfId="112"/>
    <cellStyle name="Accent4 2" xfId="742"/>
    <cellStyle name="Accent5" xfId="113"/>
    <cellStyle name="Accent5 2" xfId="739"/>
    <cellStyle name="Accent6" xfId="114"/>
    <cellStyle name="Accent6 2" xfId="741"/>
    <cellStyle name="b0let" xfId="115"/>
    <cellStyle name="b0let 2" xfId="740"/>
    <cellStyle name="b0let 3" xfId="944"/>
    <cellStyle name="Bad" xfId="116"/>
    <cellStyle name="Bad 2" xfId="554"/>
    <cellStyle name="Bol-Data" xfId="117"/>
    <cellStyle name="Bol-Data 2" xfId="555"/>
    <cellStyle name="bolet" xfId="118"/>
    <cellStyle name="bolet 2" xfId="556"/>
    <cellStyle name="Boletim" xfId="119"/>
    <cellStyle name="Boletim 2" xfId="557"/>
    <cellStyle name="Bom" xfId="395" builtinId="26" customBuiltin="1"/>
    <cellStyle name="Bom 2" xfId="120"/>
    <cellStyle name="Bom 2 2" xfId="121"/>
    <cellStyle name="Bom 2 2 2" xfId="559"/>
    <cellStyle name="Bom 2 3" xfId="558"/>
    <cellStyle name="Bom 2_05_Impactos_Demais PLs_2013_Dados CNJ de jul-12" xfId="122"/>
    <cellStyle name="Bom 3" xfId="123"/>
    <cellStyle name="Bom 3 2" xfId="560"/>
    <cellStyle name="Bom 4" xfId="124"/>
    <cellStyle name="Bom 4 2" xfId="561"/>
    <cellStyle name="Cabe‡alho 1" xfId="125"/>
    <cellStyle name="Cabe‡alho 1 2" xfId="562"/>
    <cellStyle name="Cabe‡alho 1 3" xfId="943"/>
    <cellStyle name="Cabe‡alho 2" xfId="126"/>
    <cellStyle name="Cabe‡alho 2 2" xfId="563"/>
    <cellStyle name="Cabe‡alho 2 3" xfId="942"/>
    <cellStyle name="Cabeçalho 1" xfId="127"/>
    <cellStyle name="Cabeçalho 1 2" xfId="565"/>
    <cellStyle name="Cabeçalho 1 3" xfId="941"/>
    <cellStyle name="Cabeçalho 2" xfId="128"/>
    <cellStyle name="Cabeçalho 2 2" xfId="566"/>
    <cellStyle name="Cabeçalho 2 3" xfId="939"/>
    <cellStyle name="Calculation" xfId="129"/>
    <cellStyle name="Calculation 2" xfId="629"/>
    <cellStyle name="Calculation 3" xfId="654"/>
    <cellStyle name="Calculation 4" xfId="567"/>
    <cellStyle name="Calculation 5" xfId="910"/>
    <cellStyle name="Cálculo" xfId="400" builtinId="22" customBuiltin="1"/>
    <cellStyle name="Cálculo 2" xfId="130"/>
    <cellStyle name="Cálculo 2 2" xfId="131"/>
    <cellStyle name="Cálculo 2 2 2" xfId="627"/>
    <cellStyle name="Cálculo 2 2 3" xfId="652"/>
    <cellStyle name="Cálculo 2 2 4" xfId="569"/>
    <cellStyle name="Cálculo 2 2 5" xfId="912"/>
    <cellStyle name="Cálculo 2 3" xfId="628"/>
    <cellStyle name="Cálculo 2 4" xfId="653"/>
    <cellStyle name="Cálculo 2 5" xfId="568"/>
    <cellStyle name="Cálculo 2 6" xfId="911"/>
    <cellStyle name="Cálculo 2_05_Impactos_Demais PLs_2013_Dados CNJ de jul-12" xfId="132"/>
    <cellStyle name="Cálculo 3" xfId="133"/>
    <cellStyle name="Cálculo 3 2" xfId="626"/>
    <cellStyle name="Cálculo 3 3" xfId="651"/>
    <cellStyle name="Cálculo 3 4" xfId="570"/>
    <cellStyle name="Cálculo 3 5" xfId="913"/>
    <cellStyle name="Cálculo 4" xfId="134"/>
    <cellStyle name="Cálculo 4 2" xfId="625"/>
    <cellStyle name="Cálculo 4 3" xfId="650"/>
    <cellStyle name="Cálculo 4 4" xfId="571"/>
    <cellStyle name="Cálculo 4 5" xfId="914"/>
    <cellStyle name="Capítulo" xfId="135"/>
    <cellStyle name="Capítulo 2" xfId="572"/>
    <cellStyle name="Capítulo 3" xfId="938"/>
    <cellStyle name="Célula de Verificação" xfId="402" builtinId="23" customBuiltin="1"/>
    <cellStyle name="Célula de Verificação 2" xfId="136"/>
    <cellStyle name="Célula de Verificação 2 2" xfId="137"/>
    <cellStyle name="Célula de Verificação 2 2 2" xfId="574"/>
    <cellStyle name="Célula de Verificação 2 3" xfId="573"/>
    <cellStyle name="Célula de Verificação 2_05_Impactos_Demais PLs_2013_Dados CNJ de jul-12" xfId="138"/>
    <cellStyle name="Célula de Verificação 3" xfId="139"/>
    <cellStyle name="Célula de Verificação 3 2" xfId="575"/>
    <cellStyle name="Célula de Verificação 4" xfId="140"/>
    <cellStyle name="Célula de Verificação 4 2" xfId="576"/>
    <cellStyle name="Célula Vinculada" xfId="401" builtinId="24" customBuiltin="1"/>
    <cellStyle name="Célula Vinculada 2" xfId="141"/>
    <cellStyle name="Célula Vinculada 2 2" xfId="142"/>
    <cellStyle name="Célula Vinculada 2 2 2" xfId="578"/>
    <cellStyle name="Célula Vinculada 2 3" xfId="577"/>
    <cellStyle name="Célula Vinculada 2_05_Impactos_Demais PLs_2013_Dados CNJ de jul-12" xfId="143"/>
    <cellStyle name="Célula Vinculada 3" xfId="144"/>
    <cellStyle name="Célula Vinculada 3 2" xfId="579"/>
    <cellStyle name="Célula Vinculada 4" xfId="145"/>
    <cellStyle name="Célula Vinculada 4 2" xfId="580"/>
    <cellStyle name="Check Cell" xfId="146"/>
    <cellStyle name="Check Cell 2" xfId="586"/>
    <cellStyle name="Comma" xfId="147"/>
    <cellStyle name="Comma [0]_Auxiliar" xfId="148"/>
    <cellStyle name="Comma 2" xfId="149"/>
    <cellStyle name="Comma 2 2" xfId="588"/>
    <cellStyle name="Comma 2 3" xfId="935"/>
    <cellStyle name="Comma 3" xfId="150"/>
    <cellStyle name="Comma 3 2" xfId="589"/>
    <cellStyle name="Comma 3 3" xfId="934"/>
    <cellStyle name="Comma 4" xfId="587"/>
    <cellStyle name="Comma 5" xfId="807"/>
    <cellStyle name="Comma 6" xfId="809"/>
    <cellStyle name="Comma 7" xfId="936"/>
    <cellStyle name="Comma_Agenda" xfId="151"/>
    <cellStyle name="Comma0" xfId="152"/>
    <cellStyle name="Comma0 2" xfId="590"/>
    <cellStyle name="Comma0 3" xfId="933"/>
    <cellStyle name="Currency [0]_Auxiliar" xfId="153"/>
    <cellStyle name="Currency_Auxiliar" xfId="154"/>
    <cellStyle name="Currency0" xfId="155"/>
    <cellStyle name="Currency0 2" xfId="591"/>
    <cellStyle name="Data" xfId="156"/>
    <cellStyle name="Data 2" xfId="592"/>
    <cellStyle name="Data 3" xfId="932"/>
    <cellStyle name="Date" xfId="157"/>
    <cellStyle name="Date 2" xfId="593"/>
    <cellStyle name="Date 3" xfId="931"/>
    <cellStyle name="Decimal 0, derecha" xfId="158"/>
    <cellStyle name="Decimal 0, derecha 2" xfId="594"/>
    <cellStyle name="Decimal 2, derecha" xfId="159"/>
    <cellStyle name="Decimal 2, derecha 2" xfId="595"/>
    <cellStyle name="Ênfase1" xfId="406" builtinId="29" customBuiltin="1"/>
    <cellStyle name="Ênfase1 2" xfId="160"/>
    <cellStyle name="Ênfase1 2 2" xfId="161"/>
    <cellStyle name="Ênfase1 2 2 2" xfId="597"/>
    <cellStyle name="Ênfase1 2 3" xfId="596"/>
    <cellStyle name="Ênfase1 2_05_Impactos_Demais PLs_2013_Dados CNJ de jul-12" xfId="162"/>
    <cellStyle name="Ênfase1 3" xfId="163"/>
    <cellStyle name="Ênfase1 3 2" xfId="598"/>
    <cellStyle name="Ênfase1 4" xfId="164"/>
    <cellStyle name="Ênfase1 4 2" xfId="599"/>
    <cellStyle name="Ênfase2" xfId="410" builtinId="33" customBuiltin="1"/>
    <cellStyle name="Ênfase2 2" xfId="165"/>
    <cellStyle name="Ênfase2 2 2" xfId="166"/>
    <cellStyle name="Ênfase2 2 2 2" xfId="605"/>
    <cellStyle name="Ênfase2 2 3" xfId="604"/>
    <cellStyle name="Ênfase2 2_05_Impactos_Demais PLs_2013_Dados CNJ de jul-12" xfId="167"/>
    <cellStyle name="Ênfase2 3" xfId="168"/>
    <cellStyle name="Ênfase2 3 2" xfId="606"/>
    <cellStyle name="Ênfase2 4" xfId="169"/>
    <cellStyle name="Ênfase2 4 2" xfId="607"/>
    <cellStyle name="Ênfase3" xfId="414" builtinId="37" customBuiltin="1"/>
    <cellStyle name="Ênfase3 2" xfId="170"/>
    <cellStyle name="Ênfase3 2 2" xfId="171"/>
    <cellStyle name="Ênfase3 2 2 2" xfId="609"/>
    <cellStyle name="Ênfase3 2 3" xfId="608"/>
    <cellStyle name="Ênfase3 2_05_Impactos_Demais PLs_2013_Dados CNJ de jul-12" xfId="172"/>
    <cellStyle name="Ênfase3 3" xfId="173"/>
    <cellStyle name="Ênfase3 3 2" xfId="610"/>
    <cellStyle name="Ênfase3 4" xfId="174"/>
    <cellStyle name="Ênfase3 4 2" xfId="611"/>
    <cellStyle name="Ênfase4" xfId="418" builtinId="41" customBuiltin="1"/>
    <cellStyle name="Ênfase4 2" xfId="175"/>
    <cellStyle name="Ênfase4 2 2" xfId="176"/>
    <cellStyle name="Ênfase4 2 2 2" xfId="613"/>
    <cellStyle name="Ênfase4 2 3" xfId="612"/>
    <cellStyle name="Ênfase4 2_05_Impactos_Demais PLs_2013_Dados CNJ de jul-12" xfId="177"/>
    <cellStyle name="Ênfase4 3" xfId="178"/>
    <cellStyle name="Ênfase4 3 2" xfId="432"/>
    <cellStyle name="Ênfase4 4" xfId="179"/>
    <cellStyle name="Ênfase4 4 2" xfId="431"/>
    <cellStyle name="Ênfase5" xfId="422" builtinId="45" customBuiltin="1"/>
    <cellStyle name="Ênfase5 2" xfId="180"/>
    <cellStyle name="Ênfase5 2 2" xfId="181"/>
    <cellStyle name="Ênfase5 2 2 2" xfId="745"/>
    <cellStyle name="Ênfase5 2 3" xfId="744"/>
    <cellStyle name="Ênfase5 2_05_Impactos_Demais PLs_2013_Dados CNJ de jul-12" xfId="182"/>
    <cellStyle name="Ênfase5 3" xfId="183"/>
    <cellStyle name="Ênfase5 3 2" xfId="614"/>
    <cellStyle name="Ênfase5 4" xfId="184"/>
    <cellStyle name="Ênfase5 4 2" xfId="430"/>
    <cellStyle name="Ênfase6" xfId="426" builtinId="49" customBuiltin="1"/>
    <cellStyle name="Ênfase6 2" xfId="185"/>
    <cellStyle name="Ênfase6 2 2" xfId="186"/>
    <cellStyle name="Ênfase6 2 2 2" xfId="616"/>
    <cellStyle name="Ênfase6 2 3" xfId="615"/>
    <cellStyle name="Ênfase6 2_05_Impactos_Demais PLs_2013_Dados CNJ de jul-12" xfId="187"/>
    <cellStyle name="Ênfase6 3" xfId="188"/>
    <cellStyle name="Ênfase6 3 2" xfId="617"/>
    <cellStyle name="Ênfase6 4" xfId="189"/>
    <cellStyle name="Ênfase6 4 2" xfId="618"/>
    <cellStyle name="Entrada" xfId="398" builtinId="20" customBuiltin="1"/>
    <cellStyle name="Entrada 2" xfId="190"/>
    <cellStyle name="Entrada 2 2" xfId="191"/>
    <cellStyle name="Entrada 2 2 2" xfId="584"/>
    <cellStyle name="Entrada 2 2 3" xfId="602"/>
    <cellStyle name="Entrada 2 2 4" xfId="621"/>
    <cellStyle name="Entrada 2 2 5" xfId="928"/>
    <cellStyle name="Entrada 2 3" xfId="585"/>
    <cellStyle name="Entrada 2 4" xfId="603"/>
    <cellStyle name="Entrada 2 5" xfId="620"/>
    <cellStyle name="Entrada 2 6" xfId="927"/>
    <cellStyle name="Entrada 2_00_ANEXO V 2015 - VERSÃO INICIAL PLOA_2015" xfId="192"/>
    <cellStyle name="Entrada 3" xfId="193"/>
    <cellStyle name="Entrada 3 2" xfId="583"/>
    <cellStyle name="Entrada 3 3" xfId="601"/>
    <cellStyle name="Entrada 3 4" xfId="622"/>
    <cellStyle name="Entrada 3 5" xfId="929"/>
    <cellStyle name="Entrada 4" xfId="194"/>
    <cellStyle name="Entrada 4 2" xfId="582"/>
    <cellStyle name="Entrada 4 3" xfId="600"/>
    <cellStyle name="Entrada 4 4" xfId="623"/>
    <cellStyle name="Entrada 4 5" xfId="930"/>
    <cellStyle name="Euro" xfId="195"/>
    <cellStyle name="Euro 2" xfId="196"/>
    <cellStyle name="Euro 2 2" xfId="630"/>
    <cellStyle name="Euro 2 3" xfId="925"/>
    <cellStyle name="Euro 3" xfId="624"/>
    <cellStyle name="Euro 4" xfId="926"/>
    <cellStyle name="Euro_00_ANEXO V 2015 - VERSÃO INICIAL PLOA_2015" xfId="197"/>
    <cellStyle name="Excel Built-in Normal" xfId="383"/>
    <cellStyle name="Explanatory Text" xfId="198"/>
    <cellStyle name="Explanatory Text 2" xfId="631"/>
    <cellStyle name="Fim" xfId="199"/>
    <cellStyle name="Fim 2" xfId="632"/>
    <cellStyle name="Fim 3" xfId="924"/>
    <cellStyle name="Fixed" xfId="200"/>
    <cellStyle name="Fixed 2" xfId="746"/>
    <cellStyle name="Fixed 3" xfId="923"/>
    <cellStyle name="Fixo" xfId="201"/>
    <cellStyle name="Fixo 2" xfId="633"/>
    <cellStyle name="Fixo 3" xfId="922"/>
    <cellStyle name="Fonte" xfId="202"/>
    <cellStyle name="Fonte 2" xfId="634"/>
    <cellStyle name="Fonte 3" xfId="921"/>
    <cellStyle name="Good" xfId="203"/>
    <cellStyle name="Good 2" xfId="635"/>
    <cellStyle name="Heading" xfId="636"/>
    <cellStyle name="Heading 1" xfId="204"/>
    <cellStyle name="Heading 1 2" xfId="637"/>
    <cellStyle name="Heading 1 3" xfId="919"/>
    <cellStyle name="Heading 2" xfId="205"/>
    <cellStyle name="Heading 2 2" xfId="638"/>
    <cellStyle name="Heading 2 3" xfId="918"/>
    <cellStyle name="Heading 3" xfId="206"/>
    <cellStyle name="Heading 3 2" xfId="639"/>
    <cellStyle name="Heading 3 3" xfId="917"/>
    <cellStyle name="Heading 4" xfId="207"/>
    <cellStyle name="Heading 4 2" xfId="640"/>
    <cellStyle name="Heading 5" xfId="920"/>
    <cellStyle name="Heading1" xfId="642"/>
    <cellStyle name="Heading1 2" xfId="916"/>
    <cellStyle name="Incorreto" xfId="396" builtinId="27" customBuiltin="1"/>
    <cellStyle name="Incorreto 2" xfId="208"/>
    <cellStyle name="Incorreto 2 2" xfId="209"/>
    <cellStyle name="Incorreto 2 2 2" xfId="644"/>
    <cellStyle name="Incorreto 2 3" xfId="643"/>
    <cellStyle name="Incorreto 2_05_Impactos_Demais PLs_2013_Dados CNJ de jul-12" xfId="210"/>
    <cellStyle name="Incorreto 3" xfId="211"/>
    <cellStyle name="Incorreto 3 2" xfId="645"/>
    <cellStyle name="Incorreto 4" xfId="212"/>
    <cellStyle name="Incorreto 4 2" xfId="646"/>
    <cellStyle name="Indefinido" xfId="213"/>
    <cellStyle name="Indefinido 2" xfId="647"/>
    <cellStyle name="Indefinido 3" xfId="915"/>
    <cellStyle name="Input" xfId="214"/>
    <cellStyle name="Input 2" xfId="564"/>
    <cellStyle name="Input 3" xfId="581"/>
    <cellStyle name="Input 4" xfId="648"/>
    <cellStyle name="Input 5" xfId="937"/>
    <cellStyle name="Jr_Normal" xfId="215"/>
    <cellStyle name="Leg_It_1" xfId="216"/>
    <cellStyle name="Linea horizontal" xfId="217"/>
    <cellStyle name="Linea horizontal 2" xfId="649"/>
    <cellStyle name="Linked Cell" xfId="218"/>
    <cellStyle name="Linked Cell 2" xfId="655"/>
    <cellStyle name="Millares_deuhist99" xfId="219"/>
    <cellStyle name="Moeda 2" xfId="220"/>
    <cellStyle name="Moeda 2 2" xfId="656"/>
    <cellStyle name="Moeda 2 3" xfId="909"/>
    <cellStyle name="Moeda0" xfId="221"/>
    <cellStyle name="Moeda0 2" xfId="657"/>
    <cellStyle name="Neutra" xfId="397" builtinId="28" customBuiltin="1"/>
    <cellStyle name="Neutra 2" xfId="222"/>
    <cellStyle name="Neutra 2 2" xfId="223"/>
    <cellStyle name="Neutra 2 2 2" xfId="659"/>
    <cellStyle name="Neutra 2 3" xfId="658"/>
    <cellStyle name="Neutra 2_05_Impactos_Demais PLs_2013_Dados CNJ de jul-12" xfId="224"/>
    <cellStyle name="Neutra 3" xfId="225"/>
    <cellStyle name="Neutra 3 2" xfId="660"/>
    <cellStyle name="Neutra 4" xfId="226"/>
    <cellStyle name="Neutra 4 2" xfId="661"/>
    <cellStyle name="Neutral" xfId="227"/>
    <cellStyle name="Neutral 2" xfId="662"/>
    <cellStyle name="Normal" xfId="0" builtinId="0"/>
    <cellStyle name="Normal 10" xfId="228"/>
    <cellStyle name="Normal 10 2" xfId="663"/>
    <cellStyle name="Normal 10 3" xfId="908"/>
    <cellStyle name="Normal 11" xfId="229"/>
    <cellStyle name="Normal 11 2" xfId="664"/>
    <cellStyle name="Normal 11 3" xfId="907"/>
    <cellStyle name="Normal 12" xfId="230"/>
    <cellStyle name="Normal 12 2" xfId="665"/>
    <cellStyle name="Normal 12 3" xfId="906"/>
    <cellStyle name="Normal 13" xfId="231"/>
    <cellStyle name="Normal 13 2" xfId="666"/>
    <cellStyle name="Normal 13 3" xfId="905"/>
    <cellStyle name="Normal 14" xfId="232"/>
    <cellStyle name="Normal 14 2" xfId="667"/>
    <cellStyle name="Normal 14 2 2" xfId="987"/>
    <cellStyle name="Normal 14 3" xfId="904"/>
    <cellStyle name="Normal 15" xfId="382"/>
    <cellStyle name="Normal 15 2" xfId="811"/>
    <cellStyle name="Normal 15 3" xfId="816"/>
    <cellStyle name="Normal 15 4" xfId="821"/>
    <cellStyle name="Normal 16" xfId="384"/>
    <cellStyle name="Normal 16 2" xfId="814"/>
    <cellStyle name="Normal 17" xfId="433"/>
    <cellStyle name="Normal 17 2" xfId="825"/>
    <cellStyle name="Normal 18" xfId="827"/>
    <cellStyle name="Normal 19" xfId="961"/>
    <cellStyle name="Normal 2" xfId="233"/>
    <cellStyle name="Normal 2 10" xfId="386"/>
    <cellStyle name="Normal 2 10 2" xfId="975"/>
    <cellStyle name="Normal 2 11" xfId="619"/>
    <cellStyle name="Normal 2 12" xfId="668"/>
    <cellStyle name="Normal 2 13" xfId="806"/>
    <cellStyle name="Normal 2 14" xfId="828"/>
    <cellStyle name="Normal 2 15" xfId="940"/>
    <cellStyle name="Normal 2 16" xfId="903"/>
    <cellStyle name="Normal 2 17" xfId="981"/>
    <cellStyle name="Normal 2 18" xfId="989"/>
    <cellStyle name="Normal 2 19" xfId="995"/>
    <cellStyle name="Normal 2 2" xfId="234"/>
    <cellStyle name="Normal 2 2 2" xfId="669"/>
    <cellStyle name="Normal 2 2 3" xfId="902"/>
    <cellStyle name="Normal 2 3" xfId="235"/>
    <cellStyle name="Normal 2 3 2" xfId="236"/>
    <cellStyle name="Normal 2 3 2 2" xfId="671"/>
    <cellStyle name="Normal 2 3 2 3" xfId="900"/>
    <cellStyle name="Normal 2 3 3" xfId="670"/>
    <cellStyle name="Normal 2 3 4" xfId="901"/>
    <cellStyle name="Normal 2 3_00_Decisão Anexo V 2015_MEMORIAL_Oficial SOF" xfId="237"/>
    <cellStyle name="Normal 2 4" xfId="238"/>
    <cellStyle name="Normal 2 4 2" xfId="672"/>
    <cellStyle name="Normal 2 4 3" xfId="899"/>
    <cellStyle name="Normal 2 5" xfId="239"/>
    <cellStyle name="Normal 2 5 2" xfId="673"/>
    <cellStyle name="Normal 2 5 3" xfId="898"/>
    <cellStyle name="Normal 2 6" xfId="240"/>
    <cellStyle name="Normal 2 6 2" xfId="674"/>
    <cellStyle name="Normal 2 6 3" xfId="897"/>
    <cellStyle name="Normal 2 7" xfId="241"/>
    <cellStyle name="Normal 2 7 2" xfId="675"/>
    <cellStyle name="Normal 2 7 3" xfId="896"/>
    <cellStyle name="Normal 2 8" xfId="387"/>
    <cellStyle name="Normal 2 8 2" xfId="808"/>
    <cellStyle name="Normal 2 8 3" xfId="976"/>
    <cellStyle name="Normal 2 9" xfId="385"/>
    <cellStyle name="Normal 2 9 2" xfId="817"/>
    <cellStyle name="Normal 2 9 3" xfId="974"/>
    <cellStyle name="Normal 2_00_Decisão Anexo V 2015_MEMORIAL_Oficial SOF" xfId="242"/>
    <cellStyle name="Normal 20" xfId="979"/>
    <cellStyle name="Normal 21" xfId="984"/>
    <cellStyle name="Normal 22" xfId="992"/>
    <cellStyle name="Normal 23" xfId="993"/>
    <cellStyle name="Normal 24" xfId="994"/>
    <cellStyle name="Normal 3" xfId="243"/>
    <cellStyle name="Normal 3 2" xfId="244"/>
    <cellStyle name="Normal 3 2 2" xfId="677"/>
    <cellStyle name="Normal 3 2 3" xfId="894"/>
    <cellStyle name="Normal 3 2 4" xfId="985"/>
    <cellStyle name="Normal 3 3" xfId="676"/>
    <cellStyle name="Normal 3 4" xfId="829"/>
    <cellStyle name="Normal 3 5" xfId="895"/>
    <cellStyle name="Normal 3_05_Impactos_Demais PLs_2013_Dados CNJ de jul-12" xfId="245"/>
    <cellStyle name="Normal 4" xfId="246"/>
    <cellStyle name="Normal 4 2" xfId="678"/>
    <cellStyle name="Normal 4 3" xfId="893"/>
    <cellStyle name="Normal 4 4" xfId="986"/>
    <cellStyle name="Normal 5" xfId="247"/>
    <cellStyle name="Normal 5 2" xfId="679"/>
    <cellStyle name="Normal 5 3" xfId="892"/>
    <cellStyle name="Normal 6" xfId="248"/>
    <cellStyle name="Normal 6 2" xfId="680"/>
    <cellStyle name="Normal 6 3" xfId="891"/>
    <cellStyle name="Normal 7" xfId="249"/>
    <cellStyle name="Normal 7 2" xfId="681"/>
    <cellStyle name="Normal 7 3" xfId="890"/>
    <cellStyle name="Normal 8" xfId="250"/>
    <cellStyle name="Normal 8 2" xfId="682"/>
    <cellStyle name="Normal 8 3" xfId="889"/>
    <cellStyle name="Normal 9" xfId="251"/>
    <cellStyle name="Normal 9 2" xfId="683"/>
    <cellStyle name="Normal 9 3" xfId="888"/>
    <cellStyle name="Nota 2" xfId="252"/>
    <cellStyle name="Nota 2 2" xfId="253"/>
    <cellStyle name="Nota 2 2 2" xfId="534"/>
    <cellStyle name="Nota 2 2 3" xfId="549"/>
    <cellStyle name="Nota 2 2 4" xfId="685"/>
    <cellStyle name="Nota 2 2 5" xfId="946"/>
    <cellStyle name="Nota 2 2 6" xfId="886"/>
    <cellStyle name="Nota 2 3" xfId="535"/>
    <cellStyle name="Nota 2 4" xfId="550"/>
    <cellStyle name="Nota 2 5" xfId="684"/>
    <cellStyle name="Nota 2 6" xfId="945"/>
    <cellStyle name="Nota 2 7" xfId="887"/>
    <cellStyle name="Nota 2_00_Decisão Anexo V 2015_MEMORIAL_Oficial SOF" xfId="254"/>
    <cellStyle name="Nota 3" xfId="255"/>
    <cellStyle name="Nota 3 2" xfId="533"/>
    <cellStyle name="Nota 3 3" xfId="548"/>
    <cellStyle name="Nota 3 4" xfId="686"/>
    <cellStyle name="Nota 3 5" xfId="947"/>
    <cellStyle name="Nota 3 6" xfId="885"/>
    <cellStyle name="Nota 4" xfId="256"/>
    <cellStyle name="Nota 4 2" xfId="532"/>
    <cellStyle name="Nota 4 3" xfId="547"/>
    <cellStyle name="Nota 4 4" xfId="687"/>
    <cellStyle name="Nota 4 5" xfId="948"/>
    <cellStyle name="Nota 4 6" xfId="884"/>
    <cellStyle name="Nota 5" xfId="815"/>
    <cellStyle name="Nota 6" xfId="819"/>
    <cellStyle name="Note" xfId="257"/>
    <cellStyle name="Note 2" xfId="531"/>
    <cellStyle name="Note 3" xfId="546"/>
    <cellStyle name="Note 4" xfId="688"/>
    <cellStyle name="Note 5" xfId="949"/>
    <cellStyle name="Note 6" xfId="883"/>
    <cellStyle name="Output" xfId="258"/>
    <cellStyle name="Output 2" xfId="530"/>
    <cellStyle name="Output 3" xfId="545"/>
    <cellStyle name="Output 4" xfId="689"/>
    <cellStyle name="Output 5" xfId="950"/>
    <cellStyle name="Percent_Agenda" xfId="259"/>
    <cellStyle name="Percentual" xfId="260"/>
    <cellStyle name="Percentual 2" xfId="690"/>
    <cellStyle name="Ponto" xfId="261"/>
    <cellStyle name="Ponto 2" xfId="691"/>
    <cellStyle name="Porcentagem" xfId="980" builtinId="5"/>
    <cellStyle name="Porcentagem 10" xfId="262"/>
    <cellStyle name="Porcentagem 10 2" xfId="692"/>
    <cellStyle name="Porcentagem 10 3" xfId="882"/>
    <cellStyle name="Porcentagem 11" xfId="822"/>
    <cellStyle name="Porcentagem 12" xfId="824"/>
    <cellStyle name="Porcentagem 13" xfId="826"/>
    <cellStyle name="Porcentagem 2" xfId="263"/>
    <cellStyle name="Porcentagem 2 10" xfId="990"/>
    <cellStyle name="Porcentagem 2 11" xfId="996"/>
    <cellStyle name="Porcentagem 2 2" xfId="264"/>
    <cellStyle name="Porcentagem 2 2 2" xfId="694"/>
    <cellStyle name="Porcentagem 2 2 3" xfId="880"/>
    <cellStyle name="Porcentagem 2 3" xfId="265"/>
    <cellStyle name="Porcentagem 2 3 2" xfId="695"/>
    <cellStyle name="Porcentagem 2 3 3" xfId="879"/>
    <cellStyle name="Porcentagem 2 4" xfId="388"/>
    <cellStyle name="Porcentagem 2 4 2" xfId="818"/>
    <cellStyle name="Porcentagem 2 4 3" xfId="823"/>
    <cellStyle name="Porcentagem 2 4 4" xfId="977"/>
    <cellStyle name="Porcentagem 2 5" xfId="641"/>
    <cellStyle name="Porcentagem 2 6" xfId="693"/>
    <cellStyle name="Porcentagem 2 7" xfId="951"/>
    <cellStyle name="Porcentagem 2 8" xfId="881"/>
    <cellStyle name="Porcentagem 2 9" xfId="982"/>
    <cellStyle name="Porcentagem 2_FCDF 2014_2ª Versão" xfId="266"/>
    <cellStyle name="Porcentagem 3" xfId="267"/>
    <cellStyle name="Porcentagem 3 2" xfId="696"/>
    <cellStyle name="Porcentagem 3 3" xfId="878"/>
    <cellStyle name="Porcentagem 4" xfId="268"/>
    <cellStyle name="Porcentagem 4 2" xfId="697"/>
    <cellStyle name="Porcentagem 4 3" xfId="877"/>
    <cellStyle name="Porcentagem 5" xfId="269"/>
    <cellStyle name="Porcentagem 5 2" xfId="698"/>
    <cellStyle name="Porcentagem 5 3" xfId="876"/>
    <cellStyle name="Porcentagem 6" xfId="270"/>
    <cellStyle name="Porcentagem 6 2" xfId="699"/>
    <cellStyle name="Porcentagem 6 3" xfId="875"/>
    <cellStyle name="Porcentagem 7" xfId="271"/>
    <cellStyle name="Porcentagem 7 2" xfId="700"/>
    <cellStyle name="Porcentagem 7 3" xfId="874"/>
    <cellStyle name="Porcentagem 8" xfId="272"/>
    <cellStyle name="Porcentagem 8 2" xfId="701"/>
    <cellStyle name="Porcentagem 8 3" xfId="873"/>
    <cellStyle name="Porcentagem 9" xfId="273"/>
    <cellStyle name="Porcentagem 9 2" xfId="702"/>
    <cellStyle name="Porcentagem 9 3" xfId="872"/>
    <cellStyle name="Result" xfId="703"/>
    <cellStyle name="Result 2" xfId="871"/>
    <cellStyle name="Result2" xfId="704"/>
    <cellStyle name="Result2 2" xfId="870"/>
    <cellStyle name="rodape" xfId="274"/>
    <cellStyle name="rodape 2" xfId="705"/>
    <cellStyle name="rodape 3" xfId="869"/>
    <cellStyle name="Saída" xfId="399" builtinId="21" customBuiltin="1"/>
    <cellStyle name="Saída 2" xfId="275"/>
    <cellStyle name="Saída 2 2" xfId="276"/>
    <cellStyle name="Saída 2 2 2" xfId="515"/>
    <cellStyle name="Saída 2 2 3" xfId="524"/>
    <cellStyle name="Saída 2 2 4" xfId="707"/>
    <cellStyle name="Saída 2 2 5" xfId="953"/>
    <cellStyle name="Saída 2 3" xfId="516"/>
    <cellStyle name="Saída 2 4" xfId="525"/>
    <cellStyle name="Saída 2 5" xfId="706"/>
    <cellStyle name="Saída 2 6" xfId="952"/>
    <cellStyle name="Saída 2_05_Impactos_Demais PLs_2013_Dados CNJ de jul-12" xfId="277"/>
    <cellStyle name="Saída 3" xfId="278"/>
    <cellStyle name="Saída 3 2" xfId="514"/>
    <cellStyle name="Saída 3 3" xfId="523"/>
    <cellStyle name="Saída 3 4" xfId="708"/>
    <cellStyle name="Saída 3 5" xfId="954"/>
    <cellStyle name="Saída 4" xfId="279"/>
    <cellStyle name="Saída 4 2" xfId="513"/>
    <cellStyle name="Saída 4 3" xfId="522"/>
    <cellStyle name="Saída 4 4" xfId="709"/>
    <cellStyle name="Saída 4 5" xfId="955"/>
    <cellStyle name="Sep. milhar [0]" xfId="280"/>
    <cellStyle name="Sep. milhar [0] 2" xfId="710"/>
    <cellStyle name="Sep. milhar [0] 3" xfId="868"/>
    <cellStyle name="Sep. milhar [2]" xfId="281"/>
    <cellStyle name="Sep. milhar [2] 2" xfId="711"/>
    <cellStyle name="Sep. milhar [2] 3" xfId="867"/>
    <cellStyle name="Separador de m" xfId="282"/>
    <cellStyle name="Separador de m 2" xfId="712"/>
    <cellStyle name="Separador de m 3" xfId="866"/>
    <cellStyle name="Separador de milhares 10" xfId="283"/>
    <cellStyle name="Separador de milhares 10 2" xfId="713"/>
    <cellStyle name="Separador de milhares 10 3" xfId="865"/>
    <cellStyle name="Separador de milhares 2" xfId="284"/>
    <cellStyle name="Separador de milhares 2 2" xfId="285"/>
    <cellStyle name="Separador de milhares 2 2 2" xfId="715"/>
    <cellStyle name="Separador de milhares 2 2 3" xfId="286"/>
    <cellStyle name="Separador de milhares 2 2 3 2" xfId="716"/>
    <cellStyle name="Separador de milhares 2 2 3 3" xfId="862"/>
    <cellStyle name="Separador de milhares 2 2 4" xfId="863"/>
    <cellStyle name="Separador de milhares 2 2 6" xfId="287"/>
    <cellStyle name="Separador de milhares 2 2 6 2" xfId="717"/>
    <cellStyle name="Separador de milhares 2 2 6 3" xfId="861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721"/>
    <cellStyle name="Separador de milhares 2 3 2 2 2 3" xfId="857"/>
    <cellStyle name="Separador de milhares 2 3 2 2 3" xfId="720"/>
    <cellStyle name="Separador de milhares 2 3 2 2 4" xfId="858"/>
    <cellStyle name="Separador de milhares 2 3 2 2_00_Decisão Anexo V 2015_MEMORIAL_Oficial SOF" xfId="293"/>
    <cellStyle name="Separador de milhares 2 3 2 3" xfId="719"/>
    <cellStyle name="Separador de milhares 2 3 2 4" xfId="859"/>
    <cellStyle name="Separador de milhares 2 3 2_00_Decisão Anexo V 2015_MEMORIAL_Oficial SOF" xfId="294"/>
    <cellStyle name="Separador de milhares 2 3 3" xfId="295"/>
    <cellStyle name="Separador de milhares 2 3 3 2" xfId="722"/>
    <cellStyle name="Separador de milhares 2 3 3 3" xfId="856"/>
    <cellStyle name="Separador de milhares 2 3 4" xfId="718"/>
    <cellStyle name="Separador de milhares 2 3 5" xfId="860"/>
    <cellStyle name="Separador de milhares 2 3_00_Decisão Anexo V 2015_MEMORIAL_Oficial SOF" xfId="296"/>
    <cellStyle name="Separador de milhares 2 4" xfId="297"/>
    <cellStyle name="Separador de milhares 2 4 2" xfId="723"/>
    <cellStyle name="Separador de milhares 2 4 3" xfId="855"/>
    <cellStyle name="Separador de milhares 2 5" xfId="298"/>
    <cellStyle name="Separador de milhares 2 5 2" xfId="299"/>
    <cellStyle name="Separador de milhares 2 5 2 2" xfId="725"/>
    <cellStyle name="Separador de milhares 2 5 2 3" xfId="853"/>
    <cellStyle name="Separador de milhares 2 5 3" xfId="724"/>
    <cellStyle name="Separador de milhares 2 5 4" xfId="854"/>
    <cellStyle name="Separador de milhares 2 5_00_Decisão Anexo V 2015_MEMORIAL_Oficial SOF" xfId="300"/>
    <cellStyle name="Separador de milhares 2 6" xfId="714"/>
    <cellStyle name="Separador de milhares 2 7" xfId="86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727"/>
    <cellStyle name="Separador de milhares 3 2 3" xfId="851"/>
    <cellStyle name="Separador de milhares 3 3" xfId="304"/>
    <cellStyle name="Separador de milhares 3 3 2" xfId="728"/>
    <cellStyle name="Separador de milhares 3 3 3" xfId="850"/>
    <cellStyle name="Separador de milhares 3 4" xfId="726"/>
    <cellStyle name="Separador de milhares 3 5" xfId="852"/>
    <cellStyle name="Separador de milhares 3_00_Decisão Anexo V 2015_MEMORIAL_Oficial SOF" xfId="305"/>
    <cellStyle name="Separador de milhares 4" xfId="306"/>
    <cellStyle name="Separador de milhares 4 2" xfId="729"/>
    <cellStyle name="Separador de milhares 4 3" xfId="849"/>
    <cellStyle name="Separador de milhares 5" xfId="307"/>
    <cellStyle name="Separador de milhares 5 2" xfId="730"/>
    <cellStyle name="Separador de milhares 5 3" xfId="848"/>
    <cellStyle name="Separador de milhares 6" xfId="308"/>
    <cellStyle name="Separador de milhares 6 2" xfId="731"/>
    <cellStyle name="Separador de milhares 6 3" xfId="847"/>
    <cellStyle name="Separador de milhares 7" xfId="309"/>
    <cellStyle name="Separador de milhares 7 2" xfId="732"/>
    <cellStyle name="Separador de milhares 7 3" xfId="846"/>
    <cellStyle name="Separador de milhares 8" xfId="310"/>
    <cellStyle name="Separador de milhares 8 2" xfId="734"/>
    <cellStyle name="Separador de milhares 9" xfId="311"/>
    <cellStyle name="Separador de milhares 9 2" xfId="735"/>
    <cellStyle name="Separador de milhares 9 3" xfId="845"/>
    <cellStyle name="TableStyleLight1" xfId="312"/>
    <cellStyle name="TableStyleLight1 2" xfId="313"/>
    <cellStyle name="TableStyleLight1 2 2" xfId="737"/>
    <cellStyle name="TableStyleLight1 2 3" xfId="843"/>
    <cellStyle name="TableStyleLight1 3" xfId="314"/>
    <cellStyle name="TableStyleLight1 3 2" xfId="738"/>
    <cellStyle name="TableStyleLight1 3 3" xfId="842"/>
    <cellStyle name="TableStyleLight1 4" xfId="736"/>
    <cellStyle name="TableStyleLight1 5" xfId="315"/>
    <cellStyle name="TableStyleLight1 5 2" xfId="747"/>
    <cellStyle name="TableStyleLight1 5 3" xfId="841"/>
    <cellStyle name="TableStyleLight1 6" xfId="844"/>
    <cellStyle name="TableStyleLight1_00_Decisão Anexo V 2015_MEMORIAL_Oficial SOF" xfId="316"/>
    <cellStyle name="Texto de Aviso" xfId="403" builtinId="11" customBuiltin="1"/>
    <cellStyle name="Texto de Aviso 2" xfId="317"/>
    <cellStyle name="Texto de Aviso 2 2" xfId="318"/>
    <cellStyle name="Texto de Aviso 2 2 2" xfId="749"/>
    <cellStyle name="Texto de Aviso 2 3" xfId="748"/>
    <cellStyle name="Texto de Aviso 2_05_Impactos_Demais PLs_2013_Dados CNJ de jul-12" xfId="319"/>
    <cellStyle name="Texto de Aviso 3" xfId="320"/>
    <cellStyle name="Texto de Aviso 3 2" xfId="750"/>
    <cellStyle name="Texto de Aviso 4" xfId="321"/>
    <cellStyle name="Texto de Aviso 4 2" xfId="751"/>
    <cellStyle name="Texto Explicativo" xfId="404" builtinId="53" customBuiltin="1"/>
    <cellStyle name="Texto Explicativo 2" xfId="322"/>
    <cellStyle name="Texto Explicativo 2 2" xfId="323"/>
    <cellStyle name="Texto Explicativo 2 2 2" xfId="753"/>
    <cellStyle name="Texto Explicativo 2 3" xfId="752"/>
    <cellStyle name="Texto Explicativo 2_05_Impactos_Demais PLs_2013_Dados CNJ de jul-12" xfId="324"/>
    <cellStyle name="Texto Explicativo 3" xfId="325"/>
    <cellStyle name="Texto Explicativo 3 2" xfId="754"/>
    <cellStyle name="Texto Explicativo 4" xfId="326"/>
    <cellStyle name="Texto Explicativo 4 2" xfId="755"/>
    <cellStyle name="Texto Explicativo 5" xfId="813"/>
    <cellStyle name="Texto, derecha" xfId="327"/>
    <cellStyle name="Texto, derecha 2" xfId="756"/>
    <cellStyle name="Texto, izquierda" xfId="328"/>
    <cellStyle name="Texto, izquierda 2" xfId="757"/>
    <cellStyle name="Title" xfId="329"/>
    <cellStyle name="Title 2" xfId="758"/>
    <cellStyle name="Titulo" xfId="330"/>
    <cellStyle name="Título" xfId="390" builtinId="15" customBuiltin="1"/>
    <cellStyle name="Título 1" xfId="391" builtinId="16" customBuiltin="1"/>
    <cellStyle name="Título 1 1" xfId="331"/>
    <cellStyle name="Título 1 1 1" xfId="803"/>
    <cellStyle name="Título 1 1 2" xfId="760"/>
    <cellStyle name="Título 1 1 3" xfId="839"/>
    <cellStyle name="Título 1 2" xfId="332"/>
    <cellStyle name="Título 1 2 2" xfId="333"/>
    <cellStyle name="Título 1 2 2 2" xfId="762"/>
    <cellStyle name="Título 1 2 2 3" xfId="837"/>
    <cellStyle name="Título 1 2 3" xfId="761"/>
    <cellStyle name="Título 1 2 4" xfId="838"/>
    <cellStyle name="Título 1 2_05_Impactos_Demais PLs_2013_Dados CNJ de jul-12" xfId="334"/>
    <cellStyle name="Título 1 3" xfId="335"/>
    <cellStyle name="Título 1 3 2" xfId="763"/>
    <cellStyle name="Título 1 3 3" xfId="836"/>
    <cellStyle name="Título 1 4" xfId="336"/>
    <cellStyle name="Título 1 4 2" xfId="764"/>
    <cellStyle name="Título 1 4 3" xfId="835"/>
    <cellStyle name="Título 1 5" xfId="804"/>
    <cellStyle name="Título 10" xfId="337"/>
    <cellStyle name="Título 10 2" xfId="765"/>
    <cellStyle name="Título 11" xfId="338"/>
    <cellStyle name="Título 11 2" xfId="766"/>
    <cellStyle name="Titulo 2" xfId="759"/>
    <cellStyle name="Título 2" xfId="392" builtinId="17" customBuiltin="1"/>
    <cellStyle name="Título 2 2" xfId="339"/>
    <cellStyle name="Título 2 2 2" xfId="340"/>
    <cellStyle name="Título 2 2 2 2" xfId="768"/>
    <cellStyle name="Título 2 2 2 3" xfId="833"/>
    <cellStyle name="Título 2 2 3" xfId="767"/>
    <cellStyle name="Título 2 2 4" xfId="834"/>
    <cellStyle name="Título 2 2_05_Impactos_Demais PLs_2013_Dados CNJ de jul-12" xfId="341"/>
    <cellStyle name="Título 2 3" xfId="342"/>
    <cellStyle name="Título 2 3 2" xfId="769"/>
    <cellStyle name="Título 2 3 3" xfId="832"/>
    <cellStyle name="Título 2 4" xfId="343"/>
    <cellStyle name="Título 2 4 2" xfId="770"/>
    <cellStyle name="Título 2 4 3" xfId="831"/>
    <cellStyle name="Titulo 3" xfId="810"/>
    <cellStyle name="Título 3" xfId="393" builtinId="18" customBuiltin="1"/>
    <cellStyle name="Título 3 2" xfId="344"/>
    <cellStyle name="Título 3 2 2" xfId="345"/>
    <cellStyle name="Título 3 2 2 2" xfId="772"/>
    <cellStyle name="Título 3 2 2 3" xfId="962"/>
    <cellStyle name="Título 3 2 3" xfId="771"/>
    <cellStyle name="Título 3 2 4" xfId="830"/>
    <cellStyle name="Título 3 2_05_Impactos_Demais PLs_2013_Dados CNJ de jul-12" xfId="346"/>
    <cellStyle name="Título 3 3" xfId="347"/>
    <cellStyle name="Título 3 3 2" xfId="773"/>
    <cellStyle name="Título 3 3 3" xfId="963"/>
    <cellStyle name="Título 3 4" xfId="348"/>
    <cellStyle name="Título 3 4 2" xfId="774"/>
    <cellStyle name="Título 3 4 3" xfId="964"/>
    <cellStyle name="Titulo 4" xfId="805"/>
    <cellStyle name="Título 4" xfId="394" builtinId="19" customBuiltin="1"/>
    <cellStyle name="Título 4 2" xfId="349"/>
    <cellStyle name="Título 4 2 2" xfId="350"/>
    <cellStyle name="Título 4 2 2 2" xfId="776"/>
    <cellStyle name="Título 4 2 3" xfId="775"/>
    <cellStyle name="Título 4 2_05_Impactos_Demais PLs_2013_Dados CNJ de jul-12" xfId="351"/>
    <cellStyle name="Título 4 3" xfId="352"/>
    <cellStyle name="Título 4 3 2" xfId="777"/>
    <cellStyle name="Título 4 4" xfId="353"/>
    <cellStyle name="Título 4 4 2" xfId="778"/>
    <cellStyle name="Titulo 5" xfId="840"/>
    <cellStyle name="Título 5" xfId="354"/>
    <cellStyle name="Título 5 2" xfId="355"/>
    <cellStyle name="Título 5 2 2" xfId="780"/>
    <cellStyle name="Título 5 3" xfId="356"/>
    <cellStyle name="Título 5 3 2" xfId="781"/>
    <cellStyle name="Título 5 4" xfId="779"/>
    <cellStyle name="Título 5_05_Impactos_Demais PLs_2013_Dados CNJ de jul-12" xfId="357"/>
    <cellStyle name="Título 6" xfId="358"/>
    <cellStyle name="Título 6 2" xfId="359"/>
    <cellStyle name="Título 6 2 2" xfId="783"/>
    <cellStyle name="Título 6 3" xfId="782"/>
    <cellStyle name="Título 6_34" xfId="360"/>
    <cellStyle name="Título 7" xfId="361"/>
    <cellStyle name="Título 7 2" xfId="784"/>
    <cellStyle name="Título 8" xfId="362"/>
    <cellStyle name="Título 8 2" xfId="785"/>
    <cellStyle name="Título 9" xfId="363"/>
    <cellStyle name="Título 9 2" xfId="786"/>
    <cellStyle name="Titulo_00_Equalização ASMED_SOF" xfId="364"/>
    <cellStyle name="Titulo1" xfId="365"/>
    <cellStyle name="Titulo1 2" xfId="787"/>
    <cellStyle name="Titulo1 3" xfId="965"/>
    <cellStyle name="Titulo2" xfId="366"/>
    <cellStyle name="Titulo2 2" xfId="788"/>
    <cellStyle name="Titulo2 3" xfId="966"/>
    <cellStyle name="Total" xfId="405" builtinId="25" customBuiltin="1"/>
    <cellStyle name="Total 2" xfId="367"/>
    <cellStyle name="Total 2 2" xfId="368"/>
    <cellStyle name="Total 2 2 2" xfId="440"/>
    <cellStyle name="Total 2 2 3" xfId="445"/>
    <cellStyle name="Total 2 2 4" xfId="790"/>
    <cellStyle name="Total 2 2 5" xfId="957"/>
    <cellStyle name="Total 2 3" xfId="441"/>
    <cellStyle name="Total 2 4" xfId="446"/>
    <cellStyle name="Total 2 5" xfId="789"/>
    <cellStyle name="Total 2 6" xfId="956"/>
    <cellStyle name="Total 2_05_Impactos_Demais PLs_2013_Dados CNJ de jul-12" xfId="369"/>
    <cellStyle name="Total 3" xfId="370"/>
    <cellStyle name="Total 3 2" xfId="439"/>
    <cellStyle name="Total 3 3" xfId="444"/>
    <cellStyle name="Total 3 4" xfId="791"/>
    <cellStyle name="Total 3 5" xfId="958"/>
    <cellStyle name="Total 4" xfId="371"/>
    <cellStyle name="Total 4 2" xfId="438"/>
    <cellStyle name="Total 4 3" xfId="443"/>
    <cellStyle name="Total 4 4" xfId="792"/>
    <cellStyle name="Total 4 5" xfId="959"/>
    <cellStyle name="V¡rgula" xfId="372"/>
    <cellStyle name="V¡rgula 2" xfId="793"/>
    <cellStyle name="V¡rgula0" xfId="373"/>
    <cellStyle name="V¡rgula0 2" xfId="794"/>
    <cellStyle name="Vírgul - Estilo1" xfId="374"/>
    <cellStyle name="Vírgul - Estilo1 2" xfId="795"/>
    <cellStyle name="Vírgul - Estilo1 3" xfId="967"/>
    <cellStyle name="Vírgula 2" xfId="375"/>
    <cellStyle name="Vírgula 2 10" xfId="991"/>
    <cellStyle name="Vírgula 2 11" xfId="997"/>
    <cellStyle name="Vírgula 2 2" xfId="376"/>
    <cellStyle name="Vírgula 2 2 2" xfId="797"/>
    <cellStyle name="Vírgula 2 2 3" xfId="969"/>
    <cellStyle name="Vírgula 2 3" xfId="389"/>
    <cellStyle name="Vírgula 2 3 2" xfId="820"/>
    <cellStyle name="Vírgula 2 3 3" xfId="978"/>
    <cellStyle name="Vírgula 2 4" xfId="733"/>
    <cellStyle name="Vírgula 2 5" xfId="796"/>
    <cellStyle name="Vírgula 2 6" xfId="812"/>
    <cellStyle name="Vírgula 2 7" xfId="960"/>
    <cellStyle name="Vírgula 2 8" xfId="968"/>
    <cellStyle name="Vírgula 2 9" xfId="983"/>
    <cellStyle name="Vírgula 3" xfId="377"/>
    <cellStyle name="Vírgula 3 2" xfId="798"/>
    <cellStyle name="Vírgula 3 3" xfId="970"/>
    <cellStyle name="Vírgula 4" xfId="378"/>
    <cellStyle name="Vírgula 4 2" xfId="799"/>
    <cellStyle name="Vírgula 4 3" xfId="971"/>
    <cellStyle name="Vírgula 5" xfId="379"/>
    <cellStyle name="Vírgula 5 2" xfId="800"/>
    <cellStyle name="Vírgula 5 2 2" xfId="988"/>
    <cellStyle name="Vírgula 5 3" xfId="972"/>
    <cellStyle name="Vírgula0" xfId="380"/>
    <cellStyle name="Vírgula0 2" xfId="801"/>
    <cellStyle name="Vírgula0 3" xfId="973"/>
    <cellStyle name="Warning Text" xfId="381"/>
    <cellStyle name="Warning Text 2" xfId="80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opLeftCell="A19" workbookViewId="0">
      <selection activeCell="J37" sqref="J3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B1" s="5" t="s">
        <v>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5" t="s">
        <v>42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>
      <c r="B3" s="5" t="s">
        <v>44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B4" s="6" t="s">
        <v>86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36.75" customHeight="1">
      <c r="B5" s="292" t="s">
        <v>24</v>
      </c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</row>
    <row r="6" spans="1:14" ht="37.5" customHeight="1">
      <c r="B6" s="49" t="s">
        <v>43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1" customHeight="1">
      <c r="B7" s="293" t="s">
        <v>41</v>
      </c>
      <c r="C7" s="293"/>
      <c r="D7" s="293"/>
      <c r="E7" s="293"/>
      <c r="F7" s="293" t="s">
        <v>35</v>
      </c>
      <c r="G7" s="293"/>
      <c r="H7" s="293"/>
      <c r="I7" s="293"/>
      <c r="J7" s="293"/>
      <c r="K7" s="293" t="s">
        <v>28</v>
      </c>
      <c r="L7" s="293"/>
      <c r="M7" s="293"/>
      <c r="N7" s="293"/>
    </row>
    <row r="8" spans="1:14" ht="15.75" customHeight="1">
      <c r="B8" s="293"/>
      <c r="C8" s="293"/>
      <c r="D8" s="293"/>
      <c r="E8" s="293"/>
      <c r="F8" s="293" t="s">
        <v>13</v>
      </c>
      <c r="G8" s="293"/>
      <c r="H8" s="293"/>
      <c r="I8" s="293" t="s">
        <v>14</v>
      </c>
      <c r="J8" s="293" t="s">
        <v>15</v>
      </c>
      <c r="K8" s="293" t="s">
        <v>30</v>
      </c>
      <c r="L8" s="293" t="s">
        <v>31</v>
      </c>
      <c r="M8" s="293" t="s">
        <v>15</v>
      </c>
      <c r="N8" s="293" t="s">
        <v>29</v>
      </c>
    </row>
    <row r="9" spans="1:14" ht="26.25" customHeight="1">
      <c r="B9" s="293"/>
      <c r="C9" s="293"/>
      <c r="D9" s="293"/>
      <c r="E9" s="293"/>
      <c r="F9" s="7" t="s">
        <v>16</v>
      </c>
      <c r="G9" s="7" t="s">
        <v>17</v>
      </c>
      <c r="H9" s="7" t="s">
        <v>23</v>
      </c>
      <c r="I9" s="293"/>
      <c r="J9" s="293"/>
      <c r="K9" s="293"/>
      <c r="L9" s="293"/>
      <c r="M9" s="293"/>
      <c r="N9" s="293"/>
    </row>
    <row r="10" spans="1:14">
      <c r="A10" s="3"/>
      <c r="B10" s="22"/>
      <c r="C10" s="31"/>
      <c r="D10" s="32"/>
      <c r="E10" s="33">
        <v>13</v>
      </c>
      <c r="F10" s="19">
        <f>SUM('TST:TRT24'!F10)</f>
        <v>6788</v>
      </c>
      <c r="G10" s="19">
        <f>SUM('TST:TRT24'!G10)</f>
        <v>58</v>
      </c>
      <c r="H10" s="19">
        <f>F10+G10</f>
        <v>6846</v>
      </c>
      <c r="I10" s="19">
        <f>SUM('TST:TRT24'!I10)</f>
        <v>0</v>
      </c>
      <c r="J10" s="19">
        <f>H10+I10</f>
        <v>6846</v>
      </c>
      <c r="K10" s="20">
        <f>SUM('TST:TRT24'!K10)</f>
        <v>6670</v>
      </c>
      <c r="L10" s="20">
        <f>SUM('TST:TRT24'!L10)</f>
        <v>1208</v>
      </c>
      <c r="M10" s="21">
        <f>K10+L10</f>
        <v>7878</v>
      </c>
      <c r="N10" s="20">
        <f>SUM('TST:TRT24'!N10)</f>
        <v>1415</v>
      </c>
    </row>
    <row r="11" spans="1:14">
      <c r="A11" s="3"/>
      <c r="B11" s="23" t="s">
        <v>1</v>
      </c>
      <c r="C11" s="34" t="s">
        <v>0</v>
      </c>
      <c r="D11" s="32"/>
      <c r="E11" s="33">
        <v>12</v>
      </c>
      <c r="F11" s="19">
        <f>SUM('TST:TRT24'!F11)</f>
        <v>462</v>
      </c>
      <c r="G11" s="19">
        <f>SUM('TST:TRT24'!G11)</f>
        <v>2</v>
      </c>
      <c r="H11" s="19">
        <f t="shared" ref="H11:H22" si="0">F11+G11</f>
        <v>464</v>
      </c>
      <c r="I11" s="19">
        <f>SUM('TST:TRT24'!I11)</f>
        <v>0</v>
      </c>
      <c r="J11" s="19">
        <f t="shared" ref="J11:J50" si="1">H11+I11</f>
        <v>464</v>
      </c>
      <c r="K11" s="20">
        <f>SUM('TST:TRT24'!K11)</f>
        <v>41</v>
      </c>
      <c r="L11" s="20">
        <f>SUM('TST:TRT24'!L11)</f>
        <v>16</v>
      </c>
      <c r="M11" s="21">
        <f t="shared" ref="M11:M22" si="2">K11+L11</f>
        <v>57</v>
      </c>
      <c r="N11" s="20">
        <f>SUM('TST:TRT24'!N11)</f>
        <v>21</v>
      </c>
    </row>
    <row r="12" spans="1:14">
      <c r="A12" s="3"/>
      <c r="B12" s="23" t="s">
        <v>2</v>
      </c>
      <c r="C12" s="35"/>
      <c r="D12" s="36" t="s">
        <v>6</v>
      </c>
      <c r="E12" s="33">
        <v>11</v>
      </c>
      <c r="F12" s="19">
        <f>SUM('TST:TRT24'!F12)</f>
        <v>349</v>
      </c>
      <c r="G12" s="19">
        <f>SUM('TST:TRT24'!G12)</f>
        <v>0</v>
      </c>
      <c r="H12" s="19">
        <f t="shared" si="0"/>
        <v>349</v>
      </c>
      <c r="I12" s="19">
        <f>SUM('TST:TRT24'!I12)</f>
        <v>0</v>
      </c>
      <c r="J12" s="19">
        <f t="shared" si="1"/>
        <v>349</v>
      </c>
      <c r="K12" s="20">
        <f>SUM('TST:TRT24'!K12)</f>
        <v>27</v>
      </c>
      <c r="L12" s="20">
        <f>SUM('TST:TRT24'!L12)</f>
        <v>6</v>
      </c>
      <c r="M12" s="21">
        <f t="shared" si="2"/>
        <v>33</v>
      </c>
      <c r="N12" s="20">
        <f>SUM('TST:TRT24'!N12)</f>
        <v>6</v>
      </c>
    </row>
    <row r="13" spans="1:14">
      <c r="A13" s="3"/>
      <c r="B13" s="23" t="s">
        <v>1</v>
      </c>
      <c r="C13" s="34"/>
      <c r="D13" s="36" t="s">
        <v>10</v>
      </c>
      <c r="E13" s="33">
        <v>10</v>
      </c>
      <c r="F13" s="19">
        <f>SUM('TST:TRT24'!F13)</f>
        <v>735</v>
      </c>
      <c r="G13" s="19">
        <f>SUM('TST:TRT24'!G13)</f>
        <v>2</v>
      </c>
      <c r="H13" s="19">
        <f t="shared" si="0"/>
        <v>737</v>
      </c>
      <c r="I13" s="19">
        <f>SUM('TST:TRT24'!I13)</f>
        <v>0</v>
      </c>
      <c r="J13" s="19">
        <f t="shared" si="1"/>
        <v>737</v>
      </c>
      <c r="K13" s="20">
        <f>SUM('TST:TRT24'!K13)</f>
        <v>30</v>
      </c>
      <c r="L13" s="20">
        <f>SUM('TST:TRT24'!L13)</f>
        <v>6</v>
      </c>
      <c r="M13" s="21">
        <f t="shared" si="2"/>
        <v>36</v>
      </c>
      <c r="N13" s="20">
        <f>SUM('TST:TRT24'!N13)</f>
        <v>7</v>
      </c>
    </row>
    <row r="14" spans="1:14">
      <c r="A14" s="3"/>
      <c r="B14" s="23" t="s">
        <v>3</v>
      </c>
      <c r="C14" s="34"/>
      <c r="D14" s="36" t="s">
        <v>25</v>
      </c>
      <c r="E14" s="33">
        <v>9</v>
      </c>
      <c r="F14" s="19">
        <f>SUM('TST:TRT24'!F14)</f>
        <v>1062</v>
      </c>
      <c r="G14" s="19">
        <f>SUM('TST:TRT24'!G14)</f>
        <v>11</v>
      </c>
      <c r="H14" s="19">
        <f t="shared" si="0"/>
        <v>1073</v>
      </c>
      <c r="I14" s="19">
        <f>SUM('TST:TRT24'!I14)</f>
        <v>0</v>
      </c>
      <c r="J14" s="19">
        <f t="shared" si="1"/>
        <v>1073</v>
      </c>
      <c r="K14" s="20">
        <f>SUM('TST:TRT24'!K14)</f>
        <v>10</v>
      </c>
      <c r="L14" s="20">
        <f>SUM('TST:TRT24'!L14)</f>
        <v>3</v>
      </c>
      <c r="M14" s="21">
        <f t="shared" si="2"/>
        <v>13</v>
      </c>
      <c r="N14" s="20">
        <f>SUM('TST:TRT24'!N14)</f>
        <v>5</v>
      </c>
    </row>
    <row r="15" spans="1:14">
      <c r="A15" s="3"/>
      <c r="B15" s="23" t="s">
        <v>4</v>
      </c>
      <c r="C15" s="34" t="s">
        <v>5</v>
      </c>
      <c r="D15" s="36" t="s">
        <v>22</v>
      </c>
      <c r="E15" s="33">
        <v>8</v>
      </c>
      <c r="F15" s="19">
        <f>SUM('TST:TRT24'!F15)</f>
        <v>1023</v>
      </c>
      <c r="G15" s="19">
        <f>SUM('TST:TRT24'!G15)</f>
        <v>10</v>
      </c>
      <c r="H15" s="19">
        <f t="shared" si="0"/>
        <v>1033</v>
      </c>
      <c r="I15" s="19">
        <f>SUM('TST:TRT24'!I15)</f>
        <v>0</v>
      </c>
      <c r="J15" s="19">
        <f t="shared" si="1"/>
        <v>1033</v>
      </c>
      <c r="K15" s="20">
        <f>SUM('TST:TRT24'!K15)</f>
        <v>13</v>
      </c>
      <c r="L15" s="20">
        <f>SUM('TST:TRT24'!L15)</f>
        <v>1</v>
      </c>
      <c r="M15" s="21">
        <f t="shared" si="2"/>
        <v>14</v>
      </c>
      <c r="N15" s="20">
        <f>SUM('TST:TRT24'!N15)</f>
        <v>1</v>
      </c>
    </row>
    <row r="16" spans="1:14">
      <c r="A16" s="3"/>
      <c r="B16" s="23" t="s">
        <v>6</v>
      </c>
      <c r="C16" s="34"/>
      <c r="D16" s="36" t="s">
        <v>12</v>
      </c>
      <c r="E16" s="33">
        <v>7</v>
      </c>
      <c r="F16" s="19">
        <f>SUM('TST:TRT24'!F16)</f>
        <v>1469</v>
      </c>
      <c r="G16" s="19">
        <f>SUM('TST:TRT24'!G16)</f>
        <v>18</v>
      </c>
      <c r="H16" s="19">
        <f t="shared" si="0"/>
        <v>1487</v>
      </c>
      <c r="I16" s="19">
        <f>SUM('TST:TRT24'!I16)</f>
        <v>0</v>
      </c>
      <c r="J16" s="19">
        <f t="shared" si="1"/>
        <v>1487</v>
      </c>
      <c r="K16" s="20">
        <f>SUM('TST:TRT24'!K16)</f>
        <v>12</v>
      </c>
      <c r="L16" s="20">
        <f>SUM('TST:TRT24'!L16)</f>
        <v>8</v>
      </c>
      <c r="M16" s="21">
        <f t="shared" si="2"/>
        <v>20</v>
      </c>
      <c r="N16" s="20">
        <f>SUM('TST:TRT24'!N16)</f>
        <v>13</v>
      </c>
    </row>
    <row r="17" spans="1:14">
      <c r="A17" s="3"/>
      <c r="B17" s="23" t="s">
        <v>7</v>
      </c>
      <c r="C17" s="35"/>
      <c r="D17" s="36" t="s">
        <v>4</v>
      </c>
      <c r="E17" s="33">
        <v>6</v>
      </c>
      <c r="F17" s="19">
        <f>SUM('TST:TRT24'!F17)</f>
        <v>1034</v>
      </c>
      <c r="G17" s="19">
        <f>SUM('TST:TRT24'!G17)</f>
        <v>34</v>
      </c>
      <c r="H17" s="19">
        <f t="shared" si="0"/>
        <v>1068</v>
      </c>
      <c r="I17" s="19">
        <f>SUM('TST:TRT24'!I17)</f>
        <v>0</v>
      </c>
      <c r="J17" s="19">
        <f t="shared" si="1"/>
        <v>1068</v>
      </c>
      <c r="K17" s="20">
        <f>SUM('TST:TRT24'!K17)</f>
        <v>10</v>
      </c>
      <c r="L17" s="20">
        <f>SUM('TST:TRT24'!L17)</f>
        <v>4</v>
      </c>
      <c r="M17" s="21">
        <f t="shared" si="2"/>
        <v>14</v>
      </c>
      <c r="N17" s="20">
        <f>SUM('TST:TRT24'!N17)</f>
        <v>8</v>
      </c>
    </row>
    <row r="18" spans="1:14">
      <c r="A18" s="3"/>
      <c r="B18" s="23" t="s">
        <v>1</v>
      </c>
      <c r="C18" s="34"/>
      <c r="D18" s="36" t="s">
        <v>9</v>
      </c>
      <c r="E18" s="33">
        <v>5</v>
      </c>
      <c r="F18" s="19">
        <f>SUM('TST:TRT24'!F18)</f>
        <v>978</v>
      </c>
      <c r="G18" s="19">
        <f>SUM('TST:TRT24'!G18)</f>
        <v>12</v>
      </c>
      <c r="H18" s="19">
        <f t="shared" si="0"/>
        <v>990</v>
      </c>
      <c r="I18" s="19">
        <f>SUM('TST:TRT24'!I18)</f>
        <v>0</v>
      </c>
      <c r="J18" s="19">
        <f t="shared" si="1"/>
        <v>990</v>
      </c>
      <c r="K18" s="20">
        <f>SUM('TST:TRT24'!K18)</f>
        <v>6</v>
      </c>
      <c r="L18" s="20">
        <f>SUM('TST:TRT24'!L18)</f>
        <v>6</v>
      </c>
      <c r="M18" s="21">
        <f t="shared" si="2"/>
        <v>12</v>
      </c>
      <c r="N18" s="20">
        <f>SUM('TST:TRT24'!N18)</f>
        <v>9</v>
      </c>
    </row>
    <row r="19" spans="1:14">
      <c r="A19" s="3"/>
      <c r="B19" s="23"/>
      <c r="C19" s="34"/>
      <c r="D19" s="36" t="s">
        <v>12</v>
      </c>
      <c r="E19" s="33">
        <v>4</v>
      </c>
      <c r="F19" s="19">
        <f>SUM('TST:TRT24'!F19)</f>
        <v>859</v>
      </c>
      <c r="G19" s="19">
        <f>SUM('TST:TRT24'!G19)</f>
        <v>13</v>
      </c>
      <c r="H19" s="19">
        <f t="shared" si="0"/>
        <v>872</v>
      </c>
      <c r="I19" s="19">
        <f>SUM('TST:TRT24'!I19)</f>
        <v>0</v>
      </c>
      <c r="J19" s="19">
        <f t="shared" si="1"/>
        <v>872</v>
      </c>
      <c r="K19" s="20">
        <f>SUM('TST:TRT24'!K19)</f>
        <v>9</v>
      </c>
      <c r="L19" s="20">
        <f>SUM('TST:TRT24'!L19)</f>
        <v>10</v>
      </c>
      <c r="M19" s="21">
        <f t="shared" si="2"/>
        <v>19</v>
      </c>
      <c r="N19" s="20">
        <f>SUM('TST:TRT24'!N19)</f>
        <v>12</v>
      </c>
    </row>
    <row r="20" spans="1:14">
      <c r="A20" s="3"/>
      <c r="B20" s="23"/>
      <c r="C20" s="34" t="s">
        <v>1</v>
      </c>
      <c r="D20" s="32"/>
      <c r="E20" s="33">
        <v>3</v>
      </c>
      <c r="F20" s="19">
        <f>SUM('TST:TRT24'!F20)</f>
        <v>11</v>
      </c>
      <c r="G20" s="19">
        <f>SUM('TST:TRT24'!G20)</f>
        <v>499</v>
      </c>
      <c r="H20" s="19">
        <f t="shared" si="0"/>
        <v>510</v>
      </c>
      <c r="I20" s="19">
        <f>SUM('TST:TRT24'!I20)</f>
        <v>0</v>
      </c>
      <c r="J20" s="19">
        <f t="shared" si="1"/>
        <v>510</v>
      </c>
      <c r="K20" s="20">
        <f>SUM('TST:TRT24'!K20)</f>
        <v>3</v>
      </c>
      <c r="L20" s="20">
        <f>SUM('TST:TRT24'!L20)</f>
        <v>3</v>
      </c>
      <c r="M20" s="21">
        <f t="shared" si="2"/>
        <v>6</v>
      </c>
      <c r="N20" s="20">
        <f>SUM('TST:TRT24'!N20)</f>
        <v>3</v>
      </c>
    </row>
    <row r="21" spans="1:14">
      <c r="A21" s="3"/>
      <c r="B21" s="23"/>
      <c r="C21" s="34"/>
      <c r="D21" s="32"/>
      <c r="E21" s="33">
        <v>2</v>
      </c>
      <c r="F21" s="19">
        <f>SUM('TST:TRT24'!F21)</f>
        <v>4</v>
      </c>
      <c r="G21" s="19">
        <f>SUM('TST:TRT24'!G21)</f>
        <v>395</v>
      </c>
      <c r="H21" s="19">
        <f t="shared" si="0"/>
        <v>399</v>
      </c>
      <c r="I21" s="19">
        <f>SUM('TST:TRT24'!I21)</f>
        <v>0</v>
      </c>
      <c r="J21" s="19">
        <f t="shared" si="1"/>
        <v>399</v>
      </c>
      <c r="K21" s="20">
        <f>SUM('TST:TRT24'!K21)</f>
        <v>1</v>
      </c>
      <c r="L21" s="20">
        <f>SUM('TST:TRT24'!L21)</f>
        <v>1</v>
      </c>
      <c r="M21" s="21">
        <f t="shared" si="2"/>
        <v>2</v>
      </c>
      <c r="N21" s="20">
        <f>SUM('TST:TRT24'!N21)</f>
        <v>1</v>
      </c>
    </row>
    <row r="22" spans="1:14">
      <c r="A22" s="3"/>
      <c r="B22" s="24"/>
      <c r="C22" s="35"/>
      <c r="D22" s="32"/>
      <c r="E22" s="22">
        <v>1</v>
      </c>
      <c r="F22" s="19">
        <f>SUM('TST:TRT24'!F22)</f>
        <v>9</v>
      </c>
      <c r="G22" s="19">
        <f>SUM('TST:TRT24'!G22)</f>
        <v>297</v>
      </c>
      <c r="H22" s="19">
        <f t="shared" si="0"/>
        <v>306</v>
      </c>
      <c r="I22" s="19">
        <f>SUM('TST:TRT24'!I22)</f>
        <v>763</v>
      </c>
      <c r="J22" s="19">
        <f t="shared" si="1"/>
        <v>1069</v>
      </c>
      <c r="K22" s="20">
        <f>SUM('TST:TRT24'!K22)</f>
        <v>4</v>
      </c>
      <c r="L22" s="20">
        <f>SUM('TST:TRT24'!L22)</f>
        <v>4</v>
      </c>
      <c r="M22" s="21">
        <f t="shared" si="2"/>
        <v>8</v>
      </c>
      <c r="N22" s="20">
        <f>SUM('TST:TRT24'!N22)</f>
        <v>5</v>
      </c>
    </row>
    <row r="23" spans="1:14" ht="19.5" customHeight="1">
      <c r="A23" s="3"/>
      <c r="B23" s="295" t="s">
        <v>18</v>
      </c>
      <c r="C23" s="296"/>
      <c r="D23" s="296"/>
      <c r="E23" s="297"/>
      <c r="F23" s="51">
        <f t="shared" ref="F23:N23" si="3">SUM(F10:F22)</f>
        <v>14783</v>
      </c>
      <c r="G23" s="51">
        <f>SUM(G10:G22)</f>
        <v>1351</v>
      </c>
      <c r="H23" s="52">
        <f t="shared" si="3"/>
        <v>16134</v>
      </c>
      <c r="I23" s="51">
        <f t="shared" si="3"/>
        <v>763</v>
      </c>
      <c r="J23" s="52">
        <f t="shared" si="3"/>
        <v>16897</v>
      </c>
      <c r="K23" s="53">
        <f t="shared" si="3"/>
        <v>6836</v>
      </c>
      <c r="L23" s="53">
        <f t="shared" si="3"/>
        <v>1276</v>
      </c>
      <c r="M23" s="51">
        <f t="shared" si="3"/>
        <v>8112</v>
      </c>
      <c r="N23" s="51">
        <f t="shared" si="3"/>
        <v>1506</v>
      </c>
    </row>
    <row r="24" spans="1:14">
      <c r="A24" s="3"/>
      <c r="B24" s="27"/>
      <c r="C24" s="27"/>
      <c r="D24" s="37"/>
      <c r="E24" s="28">
        <v>13</v>
      </c>
      <c r="F24" s="25">
        <f>SUM('TST:TRT24'!F24)</f>
        <v>14009</v>
      </c>
      <c r="G24" s="25">
        <f>SUM('TST:TRT24'!G24)</f>
        <v>314</v>
      </c>
      <c r="H24" s="25">
        <f>F24+G24</f>
        <v>14323</v>
      </c>
      <c r="I24" s="25">
        <f>SUM('TST:TRT24'!I24)</f>
        <v>0</v>
      </c>
      <c r="J24" s="25">
        <f>H24+I24</f>
        <v>14323</v>
      </c>
      <c r="K24" s="26">
        <f>SUM('TST:TRT24'!K24)</f>
        <v>7310</v>
      </c>
      <c r="L24" s="26">
        <f>SUM('TST:TRT24'!L24)</f>
        <v>1192</v>
      </c>
      <c r="M24" s="26">
        <f>K24+L24</f>
        <v>8502</v>
      </c>
      <c r="N24" s="26">
        <f>SUM('TST:TRT24'!N24)</f>
        <v>1537</v>
      </c>
    </row>
    <row r="25" spans="1:14">
      <c r="A25" s="3"/>
      <c r="B25" s="27"/>
      <c r="C25" s="27" t="s">
        <v>0</v>
      </c>
      <c r="D25" s="37"/>
      <c r="E25" s="29">
        <v>12</v>
      </c>
      <c r="F25" s="25">
        <f>SUM('TST:TRT24'!F25)</f>
        <v>834</v>
      </c>
      <c r="G25" s="25">
        <f>SUM('TST:TRT24'!G25)</f>
        <v>0</v>
      </c>
      <c r="H25" s="25">
        <f t="shared" ref="H25:H50" si="4">F25+G25</f>
        <v>834</v>
      </c>
      <c r="I25" s="25">
        <f>SUM('TST:TRT24'!I25)</f>
        <v>0</v>
      </c>
      <c r="J25" s="25">
        <f t="shared" si="1"/>
        <v>834</v>
      </c>
      <c r="K25" s="26">
        <f>SUM('TST:TRT24'!K25)</f>
        <v>30</v>
      </c>
      <c r="L25" s="26">
        <f>SUM('TST:TRT24'!L25)</f>
        <v>10</v>
      </c>
      <c r="M25" s="26">
        <f t="shared" ref="M25:M36" si="5">K25+L25</f>
        <v>40</v>
      </c>
      <c r="N25" s="26">
        <f>SUM('TST:TRT24'!N25)</f>
        <v>13</v>
      </c>
    </row>
    <row r="26" spans="1:14">
      <c r="A26" s="3"/>
      <c r="B26" s="27" t="s">
        <v>7</v>
      </c>
      <c r="C26" s="28"/>
      <c r="D26" s="37"/>
      <c r="E26" s="29">
        <v>11</v>
      </c>
      <c r="F26" s="25">
        <f>SUM('TST:TRT24'!F26)</f>
        <v>463</v>
      </c>
      <c r="G26" s="25">
        <f>SUM('TST:TRT24'!G26)</f>
        <v>1</v>
      </c>
      <c r="H26" s="25">
        <f t="shared" si="4"/>
        <v>464</v>
      </c>
      <c r="I26" s="25">
        <f>SUM('TST:TRT24'!I26)</f>
        <v>0</v>
      </c>
      <c r="J26" s="25">
        <f t="shared" si="1"/>
        <v>464</v>
      </c>
      <c r="K26" s="26">
        <f>SUM('TST:TRT24'!K26)</f>
        <v>27</v>
      </c>
      <c r="L26" s="26">
        <f>SUM('TST:TRT24'!L26)</f>
        <v>6</v>
      </c>
      <c r="M26" s="26">
        <f t="shared" si="5"/>
        <v>33</v>
      </c>
      <c r="N26" s="26">
        <f>SUM('TST:TRT24'!N26)</f>
        <v>6</v>
      </c>
    </row>
    <row r="27" spans="1:14">
      <c r="A27" s="3"/>
      <c r="B27" s="27" t="s">
        <v>8</v>
      </c>
      <c r="C27" s="27"/>
      <c r="D27" s="37" t="s">
        <v>26</v>
      </c>
      <c r="E27" s="29">
        <v>10</v>
      </c>
      <c r="F27" s="25">
        <f>SUM('TST:TRT24'!F27)</f>
        <v>835</v>
      </c>
      <c r="G27" s="25">
        <f>SUM('TST:TRT24'!G27)</f>
        <v>1</v>
      </c>
      <c r="H27" s="25">
        <f t="shared" si="4"/>
        <v>836</v>
      </c>
      <c r="I27" s="25">
        <f>SUM('TST:TRT24'!I27)</f>
        <v>0</v>
      </c>
      <c r="J27" s="25">
        <f t="shared" si="1"/>
        <v>836</v>
      </c>
      <c r="K27" s="26">
        <f>SUM('TST:TRT24'!K27)</f>
        <v>31</v>
      </c>
      <c r="L27" s="26">
        <f>SUM('TST:TRT24'!L27)</f>
        <v>14</v>
      </c>
      <c r="M27" s="26">
        <f t="shared" si="5"/>
        <v>45</v>
      </c>
      <c r="N27" s="26">
        <f>SUM('TST:TRT24'!N27)</f>
        <v>22</v>
      </c>
    </row>
    <row r="28" spans="1:14">
      <c r="A28" s="3"/>
      <c r="B28" s="27" t="s">
        <v>0</v>
      </c>
      <c r="C28" s="27"/>
      <c r="D28" s="37" t="s">
        <v>8</v>
      </c>
      <c r="E28" s="29">
        <v>9</v>
      </c>
      <c r="F28" s="25">
        <f>SUM('TST:TRT24'!F28)</f>
        <v>963</v>
      </c>
      <c r="G28" s="25">
        <f>SUM('TST:TRT24'!G28)</f>
        <v>4</v>
      </c>
      <c r="H28" s="25">
        <f t="shared" si="4"/>
        <v>967</v>
      </c>
      <c r="I28" s="25">
        <f>SUM('TST:TRT24'!I28)</f>
        <v>0</v>
      </c>
      <c r="J28" s="25">
        <f t="shared" si="1"/>
        <v>967</v>
      </c>
      <c r="K28" s="26">
        <f>SUM('TST:TRT24'!K28)</f>
        <v>15</v>
      </c>
      <c r="L28" s="26">
        <f>SUM('TST:TRT24'!L28)</f>
        <v>7</v>
      </c>
      <c r="M28" s="26">
        <f t="shared" si="5"/>
        <v>22</v>
      </c>
      <c r="N28" s="26">
        <f>SUM('TST:TRT24'!N28)</f>
        <v>10</v>
      </c>
    </row>
    <row r="29" spans="1:14">
      <c r="A29" s="3"/>
      <c r="B29" s="27" t="s">
        <v>2</v>
      </c>
      <c r="C29" s="27" t="s">
        <v>5</v>
      </c>
      <c r="D29" s="37" t="s">
        <v>27</v>
      </c>
      <c r="E29" s="29">
        <v>8</v>
      </c>
      <c r="F29" s="25">
        <f>SUM('TST:TRT24'!F29)</f>
        <v>880</v>
      </c>
      <c r="G29" s="25">
        <f>SUM('TST:TRT24'!G29)</f>
        <v>9</v>
      </c>
      <c r="H29" s="25">
        <f t="shared" si="4"/>
        <v>889</v>
      </c>
      <c r="I29" s="25">
        <f>SUM('TST:TRT24'!I29)</f>
        <v>0</v>
      </c>
      <c r="J29" s="25">
        <f t="shared" si="1"/>
        <v>889</v>
      </c>
      <c r="K29" s="26">
        <f>SUM('TST:TRT24'!K29)</f>
        <v>21</v>
      </c>
      <c r="L29" s="26">
        <f>SUM('TST:TRT24'!L29)</f>
        <v>15</v>
      </c>
      <c r="M29" s="26">
        <f t="shared" si="5"/>
        <v>36</v>
      </c>
      <c r="N29" s="26">
        <f>SUM('TST:TRT24'!N29)</f>
        <v>19</v>
      </c>
    </row>
    <row r="30" spans="1:14">
      <c r="A30" s="3"/>
      <c r="B30" s="27" t="s">
        <v>4</v>
      </c>
      <c r="C30" s="27"/>
      <c r="D30" s="37" t="s">
        <v>4</v>
      </c>
      <c r="E30" s="29">
        <v>7</v>
      </c>
      <c r="F30" s="25">
        <f>SUM('TST:TRT24'!F30)</f>
        <v>1118</v>
      </c>
      <c r="G30" s="25">
        <f>SUM('TST:TRT24'!G30)</f>
        <v>21</v>
      </c>
      <c r="H30" s="25">
        <f t="shared" si="4"/>
        <v>1139</v>
      </c>
      <c r="I30" s="25">
        <f>SUM('TST:TRT24'!I30)</f>
        <v>0</v>
      </c>
      <c r="J30" s="25">
        <f t="shared" si="1"/>
        <v>1139</v>
      </c>
      <c r="K30" s="26">
        <f>SUM('TST:TRT24'!K30)</f>
        <v>10</v>
      </c>
      <c r="L30" s="26">
        <f>SUM('TST:TRT24'!L30)</f>
        <v>10</v>
      </c>
      <c r="M30" s="26">
        <f t="shared" si="5"/>
        <v>20</v>
      </c>
      <c r="N30" s="26">
        <f>SUM('TST:TRT24'!N30)</f>
        <v>20</v>
      </c>
    </row>
    <row r="31" spans="1:14">
      <c r="A31" s="3"/>
      <c r="B31" s="27" t="s">
        <v>0</v>
      </c>
      <c r="C31" s="27"/>
      <c r="D31" s="37" t="s">
        <v>9</v>
      </c>
      <c r="E31" s="29">
        <v>6</v>
      </c>
      <c r="F31" s="25">
        <f>SUM('TST:TRT24'!F31)</f>
        <v>900</v>
      </c>
      <c r="G31" s="25">
        <f>SUM('TST:TRT24'!G31)</f>
        <v>15</v>
      </c>
      <c r="H31" s="25">
        <f t="shared" si="4"/>
        <v>915</v>
      </c>
      <c r="I31" s="25">
        <f>SUM('TST:TRT24'!I31)</f>
        <v>0</v>
      </c>
      <c r="J31" s="25">
        <f t="shared" si="1"/>
        <v>915</v>
      </c>
      <c r="K31" s="26">
        <f>SUM('TST:TRT24'!K31)</f>
        <v>9</v>
      </c>
      <c r="L31" s="26">
        <f>SUM('TST:TRT24'!L31)</f>
        <v>18</v>
      </c>
      <c r="M31" s="26">
        <f t="shared" si="5"/>
        <v>27</v>
      </c>
      <c r="N31" s="26">
        <f>SUM('TST:TRT24'!N31)</f>
        <v>27</v>
      </c>
    </row>
    <row r="32" spans="1:14">
      <c r="A32" s="3"/>
      <c r="B32" s="27" t="s">
        <v>9</v>
      </c>
      <c r="C32" s="30"/>
      <c r="D32" s="37"/>
      <c r="E32" s="29">
        <v>5</v>
      </c>
      <c r="F32" s="25">
        <f>SUM('TST:TRT24'!F32)</f>
        <v>1055</v>
      </c>
      <c r="G32" s="25">
        <f>SUM('TST:TRT24'!G32)</f>
        <v>14</v>
      </c>
      <c r="H32" s="25">
        <f t="shared" si="4"/>
        <v>1069</v>
      </c>
      <c r="I32" s="25">
        <f>SUM('TST:TRT24'!I32)</f>
        <v>0</v>
      </c>
      <c r="J32" s="25">
        <f t="shared" si="1"/>
        <v>1069</v>
      </c>
      <c r="K32" s="26">
        <f>SUM('TST:TRT24'!K32)</f>
        <v>12</v>
      </c>
      <c r="L32" s="26">
        <f>SUM('TST:TRT24'!L32)</f>
        <v>11</v>
      </c>
      <c r="M32" s="26">
        <f t="shared" si="5"/>
        <v>23</v>
      </c>
      <c r="N32" s="26">
        <f>SUM('TST:TRT24'!N32)</f>
        <v>18</v>
      </c>
    </row>
    <row r="33" spans="1:15">
      <c r="A33" s="3"/>
      <c r="B33" s="27"/>
      <c r="C33" s="27"/>
      <c r="D33" s="37"/>
      <c r="E33" s="29">
        <v>4</v>
      </c>
      <c r="F33" s="25">
        <f>SUM('TST:TRT24'!F33)</f>
        <v>1183</v>
      </c>
      <c r="G33" s="25">
        <f>SUM('TST:TRT24'!G33)</f>
        <v>12</v>
      </c>
      <c r="H33" s="25">
        <f t="shared" si="4"/>
        <v>1195</v>
      </c>
      <c r="I33" s="25">
        <f>SUM('TST:TRT24'!I33)</f>
        <v>0</v>
      </c>
      <c r="J33" s="25">
        <f t="shared" si="1"/>
        <v>1195</v>
      </c>
      <c r="K33" s="26">
        <f>SUM('TST:TRT24'!K33)</f>
        <v>6</v>
      </c>
      <c r="L33" s="26">
        <f>SUM('TST:TRT24'!L33)</f>
        <v>6</v>
      </c>
      <c r="M33" s="26">
        <f t="shared" si="5"/>
        <v>12</v>
      </c>
      <c r="N33" s="26">
        <f>SUM('TST:TRT24'!N33)</f>
        <v>8</v>
      </c>
    </row>
    <row r="34" spans="1:15">
      <c r="A34" s="3"/>
      <c r="B34" s="27"/>
      <c r="C34" s="27" t="s">
        <v>1</v>
      </c>
      <c r="D34" s="37"/>
      <c r="E34" s="29">
        <v>3</v>
      </c>
      <c r="F34" s="25">
        <f>SUM('TST:TRT24'!F34)</f>
        <v>10</v>
      </c>
      <c r="G34" s="25">
        <f>SUM('TST:TRT24'!G34)</f>
        <v>826</v>
      </c>
      <c r="H34" s="25">
        <f t="shared" si="4"/>
        <v>836</v>
      </c>
      <c r="I34" s="25">
        <f>SUM('TST:TRT24'!I34)</f>
        <v>0</v>
      </c>
      <c r="J34" s="25">
        <f t="shared" si="1"/>
        <v>836</v>
      </c>
      <c r="K34" s="26">
        <f>SUM('TST:TRT24'!K34)</f>
        <v>7</v>
      </c>
      <c r="L34" s="26">
        <f>SUM('TST:TRT24'!L34)</f>
        <v>6</v>
      </c>
      <c r="M34" s="26">
        <f t="shared" si="5"/>
        <v>13</v>
      </c>
      <c r="N34" s="26">
        <f>SUM('TST:TRT24'!N34)</f>
        <v>8</v>
      </c>
    </row>
    <row r="35" spans="1:15">
      <c r="A35" s="3"/>
      <c r="B35" s="27"/>
      <c r="C35" s="27"/>
      <c r="D35" s="37"/>
      <c r="E35" s="29">
        <v>2</v>
      </c>
      <c r="F35" s="25">
        <f>SUM('TST:TRT24'!F35)</f>
        <v>1</v>
      </c>
      <c r="G35" s="25">
        <f>SUM('TST:TRT24'!G35)</f>
        <v>594</v>
      </c>
      <c r="H35" s="25">
        <f t="shared" si="4"/>
        <v>595</v>
      </c>
      <c r="I35" s="25">
        <f>SUM('TST:TRT24'!I35)</f>
        <v>0</v>
      </c>
      <c r="J35" s="25">
        <f t="shared" si="1"/>
        <v>595</v>
      </c>
      <c r="K35" s="26">
        <f>SUM('TST:TRT24'!K35)</f>
        <v>1</v>
      </c>
      <c r="L35" s="26">
        <f>SUM('TST:TRT24'!L35)</f>
        <v>5</v>
      </c>
      <c r="M35" s="26">
        <f t="shared" si="5"/>
        <v>6</v>
      </c>
      <c r="N35" s="26">
        <f>SUM('TST:TRT24'!N35)</f>
        <v>6</v>
      </c>
    </row>
    <row r="36" spans="1:15">
      <c r="A36" s="3"/>
      <c r="B36" s="28"/>
      <c r="C36" s="28"/>
      <c r="D36" s="37"/>
      <c r="E36" s="30">
        <v>1</v>
      </c>
      <c r="F36" s="25">
        <f>SUM('TST:TRT24'!F36)</f>
        <v>0</v>
      </c>
      <c r="G36" s="25">
        <f>SUM('TST:TRT24'!G36)</f>
        <v>601</v>
      </c>
      <c r="H36" s="25">
        <f t="shared" si="4"/>
        <v>601</v>
      </c>
      <c r="I36" s="25">
        <f>SUM('TST:TRT24'!I36)</f>
        <v>1452</v>
      </c>
      <c r="J36" s="25">
        <f t="shared" si="1"/>
        <v>2053</v>
      </c>
      <c r="K36" s="26">
        <f>SUM('TST:TRT24'!K36)</f>
        <v>8</v>
      </c>
      <c r="L36" s="26">
        <f>SUM('TST:TRT24'!L36)</f>
        <v>13</v>
      </c>
      <c r="M36" s="26">
        <f t="shared" si="5"/>
        <v>21</v>
      </c>
      <c r="N36" s="26">
        <f>SUM('TST:TRT24'!N36)</f>
        <v>18</v>
      </c>
    </row>
    <row r="37" spans="1:15" ht="19.5" customHeight="1">
      <c r="A37" s="3"/>
      <c r="B37" s="298" t="s">
        <v>19</v>
      </c>
      <c r="C37" s="299"/>
      <c r="D37" s="299"/>
      <c r="E37" s="299"/>
      <c r="F37" s="50">
        <f t="shared" ref="F37:N37" si="6">SUM(F24:F36)</f>
        <v>22251</v>
      </c>
      <c r="G37" s="50">
        <f t="shared" si="6"/>
        <v>2412</v>
      </c>
      <c r="H37" s="50">
        <f t="shared" si="6"/>
        <v>24663</v>
      </c>
      <c r="I37" s="50">
        <f t="shared" si="6"/>
        <v>1452</v>
      </c>
      <c r="J37" s="50">
        <f t="shared" si="6"/>
        <v>26115</v>
      </c>
      <c r="K37" s="50">
        <f t="shared" si="6"/>
        <v>7487</v>
      </c>
      <c r="L37" s="50">
        <f t="shared" si="6"/>
        <v>1313</v>
      </c>
      <c r="M37" s="50">
        <f t="shared" si="6"/>
        <v>8800</v>
      </c>
      <c r="N37" s="50">
        <f t="shared" si="6"/>
        <v>1712</v>
      </c>
      <c r="O37" s="4"/>
    </row>
    <row r="38" spans="1:15">
      <c r="A38" s="3"/>
      <c r="B38" s="38"/>
      <c r="C38" s="38"/>
      <c r="D38" s="41"/>
      <c r="E38" s="42">
        <v>13</v>
      </c>
      <c r="F38" s="44">
        <f>SUM('TST:TRT24'!F38)</f>
        <v>83</v>
      </c>
      <c r="G38" s="44">
        <f>SUM('TST:TRT24'!G38)</f>
        <v>0</v>
      </c>
      <c r="H38" s="44">
        <f t="shared" si="4"/>
        <v>83</v>
      </c>
      <c r="I38" s="44">
        <f>SUM('TST:TRT24'!I38)</f>
        <v>0</v>
      </c>
      <c r="J38" s="44">
        <f t="shared" si="1"/>
        <v>83</v>
      </c>
      <c r="K38" s="45">
        <f>SUM('TST:TRT24'!K38)</f>
        <v>12</v>
      </c>
      <c r="L38" s="45">
        <f>SUM('TST:TRT24'!L38)</f>
        <v>11</v>
      </c>
      <c r="M38" s="45">
        <f>K38+L38</f>
        <v>23</v>
      </c>
      <c r="N38" s="45">
        <f>SUM('TST:TRT24'!N38)</f>
        <v>16</v>
      </c>
    </row>
    <row r="39" spans="1:15">
      <c r="A39" s="3"/>
      <c r="B39" s="39" t="s">
        <v>1</v>
      </c>
      <c r="C39" s="39" t="s">
        <v>0</v>
      </c>
      <c r="D39" s="43" t="s">
        <v>21</v>
      </c>
      <c r="E39" s="42">
        <v>12</v>
      </c>
      <c r="F39" s="44">
        <f>SUM('TST:TRT24'!F39)</f>
        <v>3</v>
      </c>
      <c r="G39" s="44">
        <f>SUM('TST:TRT24'!G39)</f>
        <v>0</v>
      </c>
      <c r="H39" s="44">
        <f t="shared" si="4"/>
        <v>3</v>
      </c>
      <c r="I39" s="44">
        <f>SUM('TST:TRT24'!I39)</f>
        <v>0</v>
      </c>
      <c r="J39" s="44">
        <f t="shared" si="1"/>
        <v>3</v>
      </c>
      <c r="K39" s="45">
        <f>SUM('TST:TRT24'!K39)</f>
        <v>1</v>
      </c>
      <c r="L39" s="45">
        <f>SUM('TST:TRT24'!L39)</f>
        <v>0</v>
      </c>
      <c r="M39" s="45">
        <f t="shared" ref="M39:M50" si="7">K39+L39</f>
        <v>1</v>
      </c>
      <c r="N39" s="45">
        <f>SUM('TST:TRT24'!N39)</f>
        <v>0</v>
      </c>
    </row>
    <row r="40" spans="1:15">
      <c r="A40" s="3"/>
      <c r="B40" s="39" t="s">
        <v>10</v>
      </c>
      <c r="C40" s="39"/>
      <c r="D40" s="43" t="s">
        <v>10</v>
      </c>
      <c r="E40" s="42">
        <v>11</v>
      </c>
      <c r="F40" s="44">
        <f>SUM('TST:TRT24'!F40)</f>
        <v>2</v>
      </c>
      <c r="G40" s="44">
        <f>SUM('TST:TRT24'!G40)</f>
        <v>0</v>
      </c>
      <c r="H40" s="44">
        <f t="shared" si="4"/>
        <v>2</v>
      </c>
      <c r="I40" s="44">
        <f>SUM('TST:TRT24'!I40)</f>
        <v>0</v>
      </c>
      <c r="J40" s="44">
        <f t="shared" si="1"/>
        <v>2</v>
      </c>
      <c r="K40" s="45">
        <f>SUM('TST:TRT24'!K40)</f>
        <v>0</v>
      </c>
      <c r="L40" s="45">
        <f>SUM('TST:TRT24'!L40)</f>
        <v>1</v>
      </c>
      <c r="M40" s="45">
        <f t="shared" si="7"/>
        <v>1</v>
      </c>
      <c r="N40" s="45">
        <f>SUM('TST:TRT24'!N40)</f>
        <v>2</v>
      </c>
    </row>
    <row r="41" spans="1:15">
      <c r="A41" s="3"/>
      <c r="B41" s="39" t="s">
        <v>11</v>
      </c>
      <c r="C41" s="38"/>
      <c r="D41" s="43" t="s">
        <v>2</v>
      </c>
      <c r="E41" s="42">
        <v>10</v>
      </c>
      <c r="F41" s="44">
        <f>SUM('TST:TRT24'!F41)</f>
        <v>1</v>
      </c>
      <c r="G41" s="44">
        <f>SUM('TST:TRT24'!G41)</f>
        <v>0</v>
      </c>
      <c r="H41" s="44">
        <f t="shared" si="4"/>
        <v>1</v>
      </c>
      <c r="I41" s="44">
        <f>SUM('TST:TRT24'!I41)</f>
        <v>0</v>
      </c>
      <c r="J41" s="44">
        <f t="shared" si="1"/>
        <v>1</v>
      </c>
      <c r="K41" s="45">
        <f>SUM('TST:TRT24'!K41)</f>
        <v>1</v>
      </c>
      <c r="L41" s="45">
        <f>SUM('TST:TRT24'!L41)</f>
        <v>0</v>
      </c>
      <c r="M41" s="45">
        <f t="shared" si="7"/>
        <v>1</v>
      </c>
      <c r="N41" s="45">
        <f>SUM('TST:TRT24'!N41)</f>
        <v>0</v>
      </c>
    </row>
    <row r="42" spans="1:15">
      <c r="A42" s="3"/>
      <c r="B42" s="39" t="s">
        <v>4</v>
      </c>
      <c r="C42" s="39"/>
      <c r="D42" s="43" t="s">
        <v>27</v>
      </c>
      <c r="E42" s="42">
        <v>9</v>
      </c>
      <c r="F42" s="44">
        <f>SUM('TST:TRT24'!F42)</f>
        <v>0</v>
      </c>
      <c r="G42" s="44">
        <f>SUM('TST:TRT24'!G42)</f>
        <v>0</v>
      </c>
      <c r="H42" s="44">
        <f t="shared" si="4"/>
        <v>0</v>
      </c>
      <c r="I42" s="44">
        <f>SUM('TST:TRT24'!I42)</f>
        <v>0</v>
      </c>
      <c r="J42" s="44">
        <f t="shared" si="1"/>
        <v>0</v>
      </c>
      <c r="K42" s="45">
        <f>SUM('TST:TRT24'!K42)</f>
        <v>0</v>
      </c>
      <c r="L42" s="45">
        <f>SUM('TST:TRT24'!L42)</f>
        <v>0</v>
      </c>
      <c r="M42" s="45">
        <f t="shared" si="7"/>
        <v>0</v>
      </c>
      <c r="N42" s="45">
        <f>SUM('TST:TRT24'!N42)</f>
        <v>0</v>
      </c>
    </row>
    <row r="43" spans="1:15">
      <c r="A43" s="3"/>
      <c r="B43" s="39" t="s">
        <v>3</v>
      </c>
      <c r="C43" s="39" t="s">
        <v>5</v>
      </c>
      <c r="D43" s="43" t="s">
        <v>1</v>
      </c>
      <c r="E43" s="42">
        <v>8</v>
      </c>
      <c r="F43" s="44">
        <f>SUM('TST:TRT24'!F43)</f>
        <v>0</v>
      </c>
      <c r="G43" s="44">
        <f>SUM('TST:TRT24'!G43)</f>
        <v>0</v>
      </c>
      <c r="H43" s="44">
        <f t="shared" si="4"/>
        <v>0</v>
      </c>
      <c r="I43" s="44">
        <f>SUM('TST:TRT24'!I43)</f>
        <v>0</v>
      </c>
      <c r="J43" s="44">
        <f t="shared" si="1"/>
        <v>0</v>
      </c>
      <c r="K43" s="45">
        <f>SUM('TST:TRT24'!K43)</f>
        <v>0</v>
      </c>
      <c r="L43" s="45">
        <f>SUM('TST:TRT24'!L43)</f>
        <v>0</v>
      </c>
      <c r="M43" s="45">
        <f t="shared" si="7"/>
        <v>0</v>
      </c>
      <c r="N43" s="45">
        <f>SUM('TST:TRT24'!N43)</f>
        <v>0</v>
      </c>
    </row>
    <row r="44" spans="1:15">
      <c r="A44" s="3"/>
      <c r="B44" s="39" t="s">
        <v>4</v>
      </c>
      <c r="C44" s="39"/>
      <c r="D44" s="43" t="s">
        <v>26</v>
      </c>
      <c r="E44" s="42">
        <v>7</v>
      </c>
      <c r="F44" s="44">
        <f>SUM('TST:TRT24'!F44)</f>
        <v>0</v>
      </c>
      <c r="G44" s="44">
        <f>SUM('TST:TRT24'!G44)</f>
        <v>0</v>
      </c>
      <c r="H44" s="44">
        <f t="shared" si="4"/>
        <v>0</v>
      </c>
      <c r="I44" s="44">
        <f>SUM('TST:TRT24'!I44)</f>
        <v>0</v>
      </c>
      <c r="J44" s="44">
        <f t="shared" si="1"/>
        <v>0</v>
      </c>
      <c r="K44" s="45">
        <f>SUM('TST:TRT24'!K44)</f>
        <v>0</v>
      </c>
      <c r="L44" s="45">
        <f>SUM('TST:TRT24'!L44)</f>
        <v>0</v>
      </c>
      <c r="M44" s="45">
        <f t="shared" si="7"/>
        <v>0</v>
      </c>
      <c r="N44" s="45">
        <f>SUM('TST:TRT24'!N44)</f>
        <v>0</v>
      </c>
    </row>
    <row r="45" spans="1:15">
      <c r="A45" s="3"/>
      <c r="B45" s="39" t="s">
        <v>1</v>
      </c>
      <c r="C45" s="39"/>
      <c r="D45" s="43" t="s">
        <v>22</v>
      </c>
      <c r="E45" s="42">
        <v>6</v>
      </c>
      <c r="F45" s="44">
        <f>SUM('TST:TRT24'!F45)</f>
        <v>0</v>
      </c>
      <c r="G45" s="44">
        <f>SUM('TST:TRT24'!G45)</f>
        <v>0</v>
      </c>
      <c r="H45" s="44">
        <f t="shared" si="4"/>
        <v>0</v>
      </c>
      <c r="I45" s="44">
        <f>SUM('TST:TRT24'!I45)</f>
        <v>0</v>
      </c>
      <c r="J45" s="44">
        <f t="shared" si="1"/>
        <v>0</v>
      </c>
      <c r="K45" s="45">
        <f>SUM('TST:TRT24'!K45)</f>
        <v>0</v>
      </c>
      <c r="L45" s="45">
        <f>SUM('TST:TRT24'!L45)</f>
        <v>0</v>
      </c>
      <c r="M45" s="45">
        <f t="shared" si="7"/>
        <v>0</v>
      </c>
      <c r="N45" s="45">
        <f>SUM('TST:TRT24'!N45)</f>
        <v>0</v>
      </c>
    </row>
    <row r="46" spans="1:15">
      <c r="A46" s="3"/>
      <c r="B46" s="39" t="s">
        <v>12</v>
      </c>
      <c r="C46" s="38"/>
      <c r="D46" s="43" t="s">
        <v>2</v>
      </c>
      <c r="E46" s="42">
        <v>5</v>
      </c>
      <c r="F46" s="44">
        <f>SUM('TST:TRT24'!F46)</f>
        <v>0</v>
      </c>
      <c r="G46" s="44">
        <f>SUM('TST:TRT24'!G46)</f>
        <v>0</v>
      </c>
      <c r="H46" s="44">
        <f t="shared" si="4"/>
        <v>0</v>
      </c>
      <c r="I46" s="44">
        <f>SUM('TST:TRT24'!I46)</f>
        <v>0</v>
      </c>
      <c r="J46" s="44">
        <f t="shared" si="1"/>
        <v>0</v>
      </c>
      <c r="K46" s="45">
        <f>SUM('TST:TRT24'!K46)</f>
        <v>1</v>
      </c>
      <c r="L46" s="45">
        <f>SUM('TST:TRT24'!L46)</f>
        <v>0</v>
      </c>
      <c r="M46" s="45">
        <f t="shared" si="7"/>
        <v>1</v>
      </c>
      <c r="N46" s="45">
        <f>SUM('TST:TRT24'!N46)</f>
        <v>0</v>
      </c>
    </row>
    <row r="47" spans="1:15">
      <c r="A47" s="3"/>
      <c r="B47" s="39"/>
      <c r="C47" s="39"/>
      <c r="D47" s="43" t="s">
        <v>7</v>
      </c>
      <c r="E47" s="42">
        <v>4</v>
      </c>
      <c r="F47" s="44">
        <f>SUM('TST:TRT24'!F47)</f>
        <v>0</v>
      </c>
      <c r="G47" s="44">
        <f>SUM('TST:TRT24'!G47)</f>
        <v>0</v>
      </c>
      <c r="H47" s="44">
        <f t="shared" si="4"/>
        <v>0</v>
      </c>
      <c r="I47" s="44">
        <f>SUM('TST:TRT24'!I47)</f>
        <v>0</v>
      </c>
      <c r="J47" s="44">
        <f t="shared" si="1"/>
        <v>0</v>
      </c>
      <c r="K47" s="45">
        <f>SUM('TST:TRT24'!K47)</f>
        <v>0</v>
      </c>
      <c r="L47" s="45">
        <f>SUM('TST:TRT24'!L47)</f>
        <v>1</v>
      </c>
      <c r="M47" s="45">
        <f t="shared" si="7"/>
        <v>1</v>
      </c>
      <c r="N47" s="45">
        <f>SUM('TST:TRT24'!N47)</f>
        <v>1</v>
      </c>
    </row>
    <row r="48" spans="1:15">
      <c r="A48" s="3"/>
      <c r="B48" s="39"/>
      <c r="C48" s="39" t="s">
        <v>1</v>
      </c>
      <c r="D48" s="43" t="s">
        <v>1</v>
      </c>
      <c r="E48" s="42">
        <v>3</v>
      </c>
      <c r="F48" s="44">
        <f>SUM('TST:TRT24'!F48)</f>
        <v>0</v>
      </c>
      <c r="G48" s="44">
        <f>SUM('TST:TRT24'!G48)</f>
        <v>0</v>
      </c>
      <c r="H48" s="44">
        <f t="shared" si="4"/>
        <v>0</v>
      </c>
      <c r="I48" s="44">
        <f>SUM('TST:TRT24'!I48)</f>
        <v>0</v>
      </c>
      <c r="J48" s="44">
        <f t="shared" si="1"/>
        <v>0</v>
      </c>
      <c r="K48" s="45">
        <f>SUM('TST:TRT24'!K48)</f>
        <v>0</v>
      </c>
      <c r="L48" s="45">
        <f>SUM('TST:TRT24'!L48)</f>
        <v>0</v>
      </c>
      <c r="M48" s="45">
        <f t="shared" si="7"/>
        <v>0</v>
      </c>
      <c r="N48" s="45">
        <f>SUM('TST:TRT24'!N48)</f>
        <v>0</v>
      </c>
    </row>
    <row r="49" spans="1:14">
      <c r="A49" s="3"/>
      <c r="B49" s="39"/>
      <c r="C49" s="39"/>
      <c r="D49" s="43" t="s">
        <v>3</v>
      </c>
      <c r="E49" s="42">
        <v>2</v>
      </c>
      <c r="F49" s="44">
        <f>SUM('TST:TRT24'!F49)</f>
        <v>0</v>
      </c>
      <c r="G49" s="44">
        <f>SUM('TST:TRT24'!G49)</f>
        <v>0</v>
      </c>
      <c r="H49" s="44">
        <f t="shared" si="4"/>
        <v>0</v>
      </c>
      <c r="I49" s="44">
        <f>SUM('TST:TRT24'!I49)</f>
        <v>0</v>
      </c>
      <c r="J49" s="44">
        <f t="shared" si="1"/>
        <v>0</v>
      </c>
      <c r="K49" s="45">
        <f>SUM('TST:TRT24'!K49)</f>
        <v>0</v>
      </c>
      <c r="L49" s="45">
        <f>SUM('TST:TRT24'!L49)</f>
        <v>0</v>
      </c>
      <c r="M49" s="45">
        <f t="shared" si="7"/>
        <v>0</v>
      </c>
      <c r="N49" s="45">
        <f>SUM('TST:TRT24'!N49)</f>
        <v>0</v>
      </c>
    </row>
    <row r="50" spans="1:14">
      <c r="A50" s="3"/>
      <c r="B50" s="40"/>
      <c r="C50" s="43"/>
      <c r="D50" s="40"/>
      <c r="E50" s="38">
        <v>1</v>
      </c>
      <c r="F50" s="44">
        <f>SUM('TST:TRT24'!F50)</f>
        <v>0</v>
      </c>
      <c r="G50" s="44">
        <f>SUM('TST:TRT24'!G50)</f>
        <v>0</v>
      </c>
      <c r="H50" s="46">
        <f t="shared" si="4"/>
        <v>0</v>
      </c>
      <c r="I50" s="44">
        <f>SUM('TST:TRT24'!I50)</f>
        <v>150</v>
      </c>
      <c r="J50" s="46">
        <f t="shared" si="1"/>
        <v>150</v>
      </c>
      <c r="K50" s="45">
        <f>SUM('TST:TRT24'!K50)</f>
        <v>0</v>
      </c>
      <c r="L50" s="45">
        <f>SUM('TST:TRT24'!L50)</f>
        <v>0</v>
      </c>
      <c r="M50" s="47">
        <f t="shared" si="7"/>
        <v>0</v>
      </c>
      <c r="N50" s="45">
        <f>SUM('TST:TRT24'!N50)</f>
        <v>0</v>
      </c>
    </row>
    <row r="51" spans="1:14" ht="19.5" customHeight="1">
      <c r="B51" s="300" t="s">
        <v>20</v>
      </c>
      <c r="C51" s="300"/>
      <c r="D51" s="300"/>
      <c r="E51" s="300"/>
      <c r="F51" s="54">
        <f t="shared" ref="F51:N51" si="8">SUM(F38:F50)</f>
        <v>89</v>
      </c>
      <c r="G51" s="54">
        <f t="shared" si="8"/>
        <v>0</v>
      </c>
      <c r="H51" s="54">
        <f t="shared" si="8"/>
        <v>89</v>
      </c>
      <c r="I51" s="54">
        <f t="shared" si="8"/>
        <v>150</v>
      </c>
      <c r="J51" s="54">
        <f t="shared" si="8"/>
        <v>239</v>
      </c>
      <c r="K51" s="54">
        <f t="shared" si="8"/>
        <v>15</v>
      </c>
      <c r="L51" s="54">
        <f t="shared" si="8"/>
        <v>13</v>
      </c>
      <c r="M51" s="54">
        <f t="shared" si="8"/>
        <v>28</v>
      </c>
      <c r="N51" s="54">
        <f t="shared" si="8"/>
        <v>19</v>
      </c>
    </row>
    <row r="52" spans="1:14" ht="19.5" customHeight="1">
      <c r="B52" s="301" t="s">
        <v>37</v>
      </c>
      <c r="C52" s="302"/>
      <c r="D52" s="302"/>
      <c r="E52" s="303"/>
      <c r="F52" s="55">
        <f>SUM('TST:TRT24'!F52)</f>
        <v>0</v>
      </c>
      <c r="G52" s="55">
        <f>SUM('TST:TRT24'!G52)</f>
        <v>0</v>
      </c>
      <c r="H52" s="55">
        <f>SUM('TST:TRT24'!H52)</f>
        <v>0</v>
      </c>
      <c r="I52" s="55">
        <f>SUM('TST:TRT24'!I52)</f>
        <v>0</v>
      </c>
      <c r="J52" s="55">
        <f>SUM('TST:TRT24'!J52)</f>
        <v>0</v>
      </c>
      <c r="K52" s="55">
        <f>SUM('TST:TRT24'!K52)</f>
        <v>41</v>
      </c>
      <c r="L52" s="55">
        <f>SUM('TST:TRT24'!L52)</f>
        <v>62</v>
      </c>
      <c r="M52" s="55">
        <f>SUM('TST:TRT24'!M52)</f>
        <v>103</v>
      </c>
      <c r="N52" s="55">
        <f>SUM('TST:TRT24'!N52)</f>
        <v>79</v>
      </c>
    </row>
    <row r="53" spans="1:14" ht="19.5" customHeight="1">
      <c r="B53" s="294" t="s">
        <v>40</v>
      </c>
      <c r="C53" s="294"/>
      <c r="D53" s="294"/>
      <c r="E53" s="294"/>
      <c r="F53" s="48">
        <f>+F23+F37+F51+F52</f>
        <v>37123</v>
      </c>
      <c r="G53" s="48">
        <f t="shared" ref="G53:J53" si="9">+G23+G37+G51+G52</f>
        <v>3763</v>
      </c>
      <c r="H53" s="48">
        <f t="shared" si="9"/>
        <v>40886</v>
      </c>
      <c r="I53" s="48">
        <f t="shared" si="9"/>
        <v>2365</v>
      </c>
      <c r="J53" s="48">
        <f t="shared" si="9"/>
        <v>43251</v>
      </c>
      <c r="K53" s="48">
        <f>+K23+K37+K51+K52</f>
        <v>14379</v>
      </c>
      <c r="L53" s="48">
        <f t="shared" ref="L53:N53" si="10">+L23+L37+L51+L52</f>
        <v>2664</v>
      </c>
      <c r="M53" s="48">
        <f>K53+L53</f>
        <v>17043</v>
      </c>
      <c r="N53" s="48">
        <f t="shared" si="10"/>
        <v>3316</v>
      </c>
    </row>
    <row r="54" spans="1:1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</row>
    <row r="55" spans="1:1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B56" s="2"/>
    </row>
    <row r="57" spans="1:14">
      <c r="B57" s="2"/>
    </row>
    <row r="58" spans="1:14">
      <c r="B58" s="2"/>
    </row>
    <row r="59" spans="1:14">
      <c r="B59" s="2"/>
    </row>
    <row r="60" spans="1:14">
      <c r="B60" s="2"/>
    </row>
    <row r="61" spans="1:14">
      <c r="B61" s="2"/>
    </row>
    <row r="62" spans="1:14">
      <c r="B62" s="2"/>
    </row>
    <row r="63" spans="1:14">
      <c r="B63" s="2"/>
    </row>
    <row r="64" spans="1:14">
      <c r="B64" s="1"/>
    </row>
    <row r="65" spans="3:4">
      <c r="C65" s="1"/>
      <c r="D65" s="1"/>
    </row>
    <row r="66" spans="3:4">
      <c r="C66" s="1"/>
      <c r="D66" s="1"/>
    </row>
    <row r="67" spans="3:4">
      <c r="C67" s="1"/>
      <c r="D67" s="1"/>
    </row>
    <row r="68" spans="3:4">
      <c r="C68" s="1"/>
      <c r="D68" s="1"/>
    </row>
    <row r="69" spans="3:4">
      <c r="C69" s="1"/>
      <c r="D69" s="1"/>
    </row>
    <row r="70" spans="3:4">
      <c r="C70" s="1"/>
      <c r="D70" s="1"/>
    </row>
    <row r="71" spans="3:4">
      <c r="C71" s="1"/>
    </row>
    <row r="72" spans="3:4">
      <c r="C72" s="1"/>
    </row>
  </sheetData>
  <mergeCells count="16">
    <mergeCell ref="B53:E53"/>
    <mergeCell ref="B23:E23"/>
    <mergeCell ref="B37:E37"/>
    <mergeCell ref="B51:E51"/>
    <mergeCell ref="K7:N7"/>
    <mergeCell ref="K8:K9"/>
    <mergeCell ref="L8:L9"/>
    <mergeCell ref="M8:M9"/>
    <mergeCell ref="N8:N9"/>
    <mergeCell ref="B52:E52"/>
    <mergeCell ref="B5:N5"/>
    <mergeCell ref="B7:E9"/>
    <mergeCell ref="F7:J7"/>
    <mergeCell ref="I8:I9"/>
    <mergeCell ref="J8:J9"/>
    <mergeCell ref="F8:H8"/>
  </mergeCells>
  <phoneticPr fontId="12" type="noConversion"/>
  <pageMargins left="0.78740157499999996" right="0.78740157499999996" top="0.984251969" bottom="0.984251969" header="0.49212598499999999" footer="0.49212598499999999"/>
  <pageSetup paperSize="9" scale="68" orientation="portrait" r:id="rId1"/>
  <headerFooter alignWithMargins="0"/>
  <ignoredErrors>
    <ignoredError sqref="I10:I22 I37:I45 H46:J50 H37:H45 J37:J45 I25:I36 I23:I24 H23:H24 J23:N23 M37 M53 K24:N2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58</v>
      </c>
      <c r="E2" s="304">
        <v>0</v>
      </c>
      <c r="F2" s="304">
        <v>0</v>
      </c>
      <c r="G2" s="304">
        <v>0</v>
      </c>
      <c r="H2" s="304">
        <v>0</v>
      </c>
      <c r="I2" s="304">
        <v>0</v>
      </c>
      <c r="J2" s="304">
        <v>0</v>
      </c>
      <c r="K2" s="58"/>
      <c r="L2" s="58"/>
      <c r="M2" s="58"/>
      <c r="N2" s="58"/>
    </row>
    <row r="3" spans="1:14">
      <c r="A3" s="56"/>
      <c r="B3" s="57" t="s">
        <v>33</v>
      </c>
      <c r="C3" s="58"/>
      <c r="D3" s="350" t="s">
        <v>59</v>
      </c>
      <c r="E3" s="350">
        <v>0</v>
      </c>
      <c r="F3" s="350">
        <v>0</v>
      </c>
      <c r="G3" s="350">
        <v>0</v>
      </c>
      <c r="H3" s="350">
        <v>0</v>
      </c>
      <c r="I3" s="350">
        <v>0</v>
      </c>
      <c r="J3" s="350">
        <v>0</v>
      </c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43465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4" t="s">
        <v>16</v>
      </c>
      <c r="G9" s="64" t="s">
        <v>17</v>
      </c>
      <c r="H9" s="64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09"/>
      <c r="D10" s="9"/>
      <c r="E10" s="66">
        <v>13</v>
      </c>
      <c r="F10" s="208">
        <v>173</v>
      </c>
      <c r="G10" s="208"/>
      <c r="H10" s="209">
        <f t="shared" ref="H10:H22" si="0">F10+G10</f>
        <v>173</v>
      </c>
      <c r="I10" s="208"/>
      <c r="J10" s="209">
        <f t="shared" ref="J10:J22" si="1">H10+I10</f>
        <v>173</v>
      </c>
      <c r="K10" s="213">
        <v>189</v>
      </c>
      <c r="L10" s="221">
        <v>31</v>
      </c>
      <c r="M10" s="219">
        <f t="shared" ref="M10:M22" si="2">K10+L10</f>
        <v>220</v>
      </c>
      <c r="N10" s="213">
        <v>41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220">
        <v>14</v>
      </c>
      <c r="G11" s="208"/>
      <c r="H11" s="209">
        <f t="shared" si="0"/>
        <v>14</v>
      </c>
      <c r="I11" s="208"/>
      <c r="J11" s="209">
        <f t="shared" si="1"/>
        <v>14</v>
      </c>
      <c r="K11" s="221">
        <v>1</v>
      </c>
      <c r="L11" s="221">
        <v>0</v>
      </c>
      <c r="M11" s="219">
        <f t="shared" si="2"/>
        <v>1</v>
      </c>
      <c r="N11" s="213">
        <v>0</v>
      </c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220">
        <v>4</v>
      </c>
      <c r="G12" s="208"/>
      <c r="H12" s="209">
        <f t="shared" si="0"/>
        <v>4</v>
      </c>
      <c r="I12" s="208"/>
      <c r="J12" s="209">
        <f t="shared" si="1"/>
        <v>4</v>
      </c>
      <c r="K12" s="221">
        <v>0</v>
      </c>
      <c r="L12" s="221">
        <v>0</v>
      </c>
      <c r="M12" s="219">
        <f t="shared" si="2"/>
        <v>0</v>
      </c>
      <c r="N12" s="221">
        <v>0</v>
      </c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220">
        <v>5</v>
      </c>
      <c r="G13" s="208"/>
      <c r="H13" s="209">
        <f t="shared" si="0"/>
        <v>5</v>
      </c>
      <c r="I13" s="208"/>
      <c r="J13" s="209">
        <f t="shared" si="1"/>
        <v>5</v>
      </c>
      <c r="K13" s="221">
        <v>0</v>
      </c>
      <c r="L13" s="221">
        <v>0</v>
      </c>
      <c r="M13" s="219">
        <f t="shared" si="2"/>
        <v>0</v>
      </c>
      <c r="N13" s="221">
        <v>0</v>
      </c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220">
        <v>1</v>
      </c>
      <c r="G14" s="208"/>
      <c r="H14" s="209">
        <f t="shared" si="0"/>
        <v>1</v>
      </c>
      <c r="I14" s="208"/>
      <c r="J14" s="209">
        <f t="shared" si="1"/>
        <v>1</v>
      </c>
      <c r="K14" s="221">
        <v>0</v>
      </c>
      <c r="L14" s="221">
        <v>0</v>
      </c>
      <c r="M14" s="219">
        <f t="shared" si="2"/>
        <v>0</v>
      </c>
      <c r="N14" s="22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220">
        <v>28</v>
      </c>
      <c r="G15" s="208"/>
      <c r="H15" s="209">
        <f t="shared" si="0"/>
        <v>28</v>
      </c>
      <c r="I15" s="208"/>
      <c r="J15" s="209">
        <f t="shared" si="1"/>
        <v>28</v>
      </c>
      <c r="K15" s="221">
        <v>0</v>
      </c>
      <c r="L15" s="221">
        <v>0</v>
      </c>
      <c r="M15" s="219">
        <f t="shared" si="2"/>
        <v>0</v>
      </c>
      <c r="N15" s="221">
        <v>0</v>
      </c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220">
        <v>16</v>
      </c>
      <c r="G16" s="208"/>
      <c r="H16" s="209">
        <f t="shared" si="0"/>
        <v>16</v>
      </c>
      <c r="I16" s="208"/>
      <c r="J16" s="209">
        <f t="shared" si="1"/>
        <v>16</v>
      </c>
      <c r="K16" s="221">
        <v>0</v>
      </c>
      <c r="L16" s="221">
        <v>0</v>
      </c>
      <c r="M16" s="219">
        <f t="shared" si="2"/>
        <v>0</v>
      </c>
      <c r="N16" s="221">
        <v>0</v>
      </c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220">
        <v>4</v>
      </c>
      <c r="G17" s="208"/>
      <c r="H17" s="209">
        <f t="shared" si="0"/>
        <v>4</v>
      </c>
      <c r="I17" s="208"/>
      <c r="J17" s="209">
        <f t="shared" si="1"/>
        <v>4</v>
      </c>
      <c r="K17" s="221">
        <v>0</v>
      </c>
      <c r="L17" s="221">
        <v>0</v>
      </c>
      <c r="M17" s="219">
        <f t="shared" si="2"/>
        <v>0</v>
      </c>
      <c r="N17" s="221">
        <v>0</v>
      </c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220">
        <v>83</v>
      </c>
      <c r="G18" s="208"/>
      <c r="H18" s="209">
        <f t="shared" si="0"/>
        <v>83</v>
      </c>
      <c r="I18" s="208"/>
      <c r="J18" s="209">
        <f t="shared" si="1"/>
        <v>83</v>
      </c>
      <c r="K18" s="221">
        <v>0</v>
      </c>
      <c r="L18" s="221">
        <v>0</v>
      </c>
      <c r="M18" s="219">
        <f t="shared" si="2"/>
        <v>0</v>
      </c>
      <c r="N18" s="221">
        <v>0</v>
      </c>
    </row>
    <row r="19" spans="1:14">
      <c r="A19" s="14"/>
      <c r="B19" s="10"/>
      <c r="C19" s="15"/>
      <c r="D19" s="11" t="s">
        <v>12</v>
      </c>
      <c r="E19" s="66">
        <v>4</v>
      </c>
      <c r="F19" s="220">
        <v>54</v>
      </c>
      <c r="G19" s="208"/>
      <c r="H19" s="209">
        <f t="shared" si="0"/>
        <v>54</v>
      </c>
      <c r="I19" s="208"/>
      <c r="J19" s="209">
        <f t="shared" si="1"/>
        <v>54</v>
      </c>
      <c r="K19" s="221">
        <v>1</v>
      </c>
      <c r="L19" s="221">
        <v>0</v>
      </c>
      <c r="M19" s="219">
        <f t="shared" si="2"/>
        <v>1</v>
      </c>
      <c r="N19" s="221">
        <v>0</v>
      </c>
    </row>
    <row r="20" spans="1:14">
      <c r="A20" s="14"/>
      <c r="B20" s="10"/>
      <c r="C20" s="15" t="s">
        <v>1</v>
      </c>
      <c r="D20" s="9"/>
      <c r="E20" s="66">
        <v>3</v>
      </c>
      <c r="F20" s="220">
        <v>0</v>
      </c>
      <c r="G20" s="208">
        <v>27</v>
      </c>
      <c r="H20" s="209">
        <f t="shared" si="0"/>
        <v>27</v>
      </c>
      <c r="I20" s="208"/>
      <c r="J20" s="209">
        <f t="shared" si="1"/>
        <v>27</v>
      </c>
      <c r="K20" s="221">
        <v>1</v>
      </c>
      <c r="L20" s="221">
        <v>0</v>
      </c>
      <c r="M20" s="219">
        <f t="shared" si="2"/>
        <v>1</v>
      </c>
      <c r="N20" s="221">
        <v>0</v>
      </c>
    </row>
    <row r="21" spans="1:14">
      <c r="A21" s="14"/>
      <c r="B21" s="10"/>
      <c r="C21" s="15"/>
      <c r="D21" s="9"/>
      <c r="E21" s="66">
        <v>2</v>
      </c>
      <c r="F21" s="220">
        <v>0</v>
      </c>
      <c r="G21" s="220">
        <v>52</v>
      </c>
      <c r="H21" s="209">
        <f t="shared" si="0"/>
        <v>52</v>
      </c>
      <c r="I21" s="208"/>
      <c r="J21" s="209">
        <f t="shared" si="1"/>
        <v>52</v>
      </c>
      <c r="K21" s="221">
        <v>1</v>
      </c>
      <c r="L21" s="221">
        <v>0</v>
      </c>
      <c r="M21" s="219">
        <f t="shared" si="2"/>
        <v>1</v>
      </c>
      <c r="N21" s="221">
        <v>0</v>
      </c>
    </row>
    <row r="22" spans="1:14">
      <c r="A22" s="14"/>
      <c r="B22" s="12"/>
      <c r="C22" s="16"/>
      <c r="D22" s="9"/>
      <c r="E22" s="62">
        <v>1</v>
      </c>
      <c r="F22" s="220">
        <v>0</v>
      </c>
      <c r="G22" s="220">
        <v>17</v>
      </c>
      <c r="H22" s="209">
        <f t="shared" si="0"/>
        <v>17</v>
      </c>
      <c r="I22" s="208">
        <v>25</v>
      </c>
      <c r="J22" s="209">
        <f t="shared" si="1"/>
        <v>42</v>
      </c>
      <c r="K22" s="221">
        <v>0</v>
      </c>
      <c r="L22" s="221">
        <v>0</v>
      </c>
      <c r="M22" s="219">
        <f t="shared" si="2"/>
        <v>0</v>
      </c>
      <c r="N22" s="221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209">
        <f t="shared" ref="F23:N23" si="3">SUM(F10:F22)</f>
        <v>382</v>
      </c>
      <c r="G23" s="209">
        <f t="shared" si="3"/>
        <v>96</v>
      </c>
      <c r="H23" s="216">
        <f t="shared" si="3"/>
        <v>478</v>
      </c>
      <c r="I23" s="209">
        <f t="shared" si="3"/>
        <v>25</v>
      </c>
      <c r="J23" s="216">
        <f t="shared" si="3"/>
        <v>503</v>
      </c>
      <c r="K23" s="215">
        <f t="shared" si="3"/>
        <v>193</v>
      </c>
      <c r="L23" s="215">
        <f t="shared" si="3"/>
        <v>31</v>
      </c>
      <c r="M23" s="209">
        <f t="shared" si="3"/>
        <v>224</v>
      </c>
      <c r="N23" s="209">
        <f t="shared" si="3"/>
        <v>41</v>
      </c>
    </row>
    <row r="24" spans="1:14">
      <c r="A24" s="14"/>
      <c r="B24" s="10"/>
      <c r="C24" s="10"/>
      <c r="D24" s="13"/>
      <c r="E24" s="12">
        <v>13</v>
      </c>
      <c r="F24" s="220">
        <v>465</v>
      </c>
      <c r="G24" s="220"/>
      <c r="H24" s="209">
        <f t="shared" ref="H24:H36" si="4">F24+G24</f>
        <v>465</v>
      </c>
      <c r="I24" s="208"/>
      <c r="J24" s="209">
        <f t="shared" ref="J24:J36" si="5">H24+I24</f>
        <v>465</v>
      </c>
      <c r="K24" s="221">
        <v>259</v>
      </c>
      <c r="L24" s="221">
        <v>79</v>
      </c>
      <c r="M24" s="214">
        <f t="shared" ref="M24:M36" si="6">K24+L24</f>
        <v>338</v>
      </c>
      <c r="N24" s="221">
        <v>106</v>
      </c>
    </row>
    <row r="25" spans="1:14">
      <c r="A25" s="14"/>
      <c r="B25" s="10"/>
      <c r="C25" s="10" t="s">
        <v>0</v>
      </c>
      <c r="D25" s="13"/>
      <c r="E25" s="66">
        <v>12</v>
      </c>
      <c r="F25" s="220">
        <v>27</v>
      </c>
      <c r="G25" s="220"/>
      <c r="H25" s="209">
        <f t="shared" si="4"/>
        <v>27</v>
      </c>
      <c r="I25" s="208"/>
      <c r="J25" s="209">
        <f t="shared" si="5"/>
        <v>27</v>
      </c>
      <c r="K25" s="221">
        <v>1</v>
      </c>
      <c r="L25" s="221">
        <v>0</v>
      </c>
      <c r="M25" s="214">
        <f t="shared" si="6"/>
        <v>1</v>
      </c>
      <c r="N25" s="221">
        <v>0</v>
      </c>
    </row>
    <row r="26" spans="1:14">
      <c r="A26" s="14"/>
      <c r="B26" s="10" t="s">
        <v>7</v>
      </c>
      <c r="C26" s="12"/>
      <c r="D26" s="13"/>
      <c r="E26" s="66">
        <v>11</v>
      </c>
      <c r="F26" s="220">
        <v>14</v>
      </c>
      <c r="G26" s="220"/>
      <c r="H26" s="209">
        <f t="shared" si="4"/>
        <v>14</v>
      </c>
      <c r="I26" s="208"/>
      <c r="J26" s="209">
        <f t="shared" si="5"/>
        <v>14</v>
      </c>
      <c r="K26" s="221">
        <v>2</v>
      </c>
      <c r="L26" s="221">
        <v>0</v>
      </c>
      <c r="M26" s="214">
        <f t="shared" si="6"/>
        <v>2</v>
      </c>
      <c r="N26" s="221">
        <v>0</v>
      </c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220">
        <v>8</v>
      </c>
      <c r="G27" s="220"/>
      <c r="H27" s="209">
        <f t="shared" si="4"/>
        <v>8</v>
      </c>
      <c r="I27" s="208"/>
      <c r="J27" s="209">
        <f t="shared" si="5"/>
        <v>8</v>
      </c>
      <c r="K27" s="221">
        <v>0</v>
      </c>
      <c r="L27" s="221">
        <v>0</v>
      </c>
      <c r="M27" s="214">
        <f t="shared" si="6"/>
        <v>0</v>
      </c>
      <c r="N27" s="221">
        <v>0</v>
      </c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220">
        <v>2</v>
      </c>
      <c r="G28" s="220"/>
      <c r="H28" s="209">
        <f t="shared" si="4"/>
        <v>2</v>
      </c>
      <c r="I28" s="208"/>
      <c r="J28" s="209">
        <f t="shared" si="5"/>
        <v>2</v>
      </c>
      <c r="K28" s="221">
        <v>0</v>
      </c>
      <c r="L28" s="221">
        <v>0</v>
      </c>
      <c r="M28" s="214">
        <f t="shared" si="6"/>
        <v>0</v>
      </c>
      <c r="N28" s="22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220">
        <v>22</v>
      </c>
      <c r="G29" s="220"/>
      <c r="H29" s="209">
        <f t="shared" si="4"/>
        <v>22</v>
      </c>
      <c r="I29" s="208"/>
      <c r="J29" s="209">
        <f t="shared" si="5"/>
        <v>22</v>
      </c>
      <c r="K29" s="221">
        <v>0</v>
      </c>
      <c r="L29" s="221">
        <v>0</v>
      </c>
      <c r="M29" s="214">
        <f t="shared" si="6"/>
        <v>0</v>
      </c>
      <c r="N29" s="221">
        <v>0</v>
      </c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220">
        <v>22</v>
      </c>
      <c r="G30" s="220"/>
      <c r="H30" s="209">
        <f t="shared" si="4"/>
        <v>22</v>
      </c>
      <c r="I30" s="208"/>
      <c r="J30" s="209">
        <f t="shared" si="5"/>
        <v>22</v>
      </c>
      <c r="K30" s="221">
        <v>0</v>
      </c>
      <c r="L30" s="221">
        <v>0</v>
      </c>
      <c r="M30" s="214">
        <f t="shared" si="6"/>
        <v>0</v>
      </c>
      <c r="N30" s="221">
        <v>0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220">
        <v>4</v>
      </c>
      <c r="G31" s="220"/>
      <c r="H31" s="209">
        <f t="shared" si="4"/>
        <v>4</v>
      </c>
      <c r="I31" s="208"/>
      <c r="J31" s="209">
        <f t="shared" si="5"/>
        <v>4</v>
      </c>
      <c r="K31" s="221">
        <v>0</v>
      </c>
      <c r="L31" s="221">
        <v>0</v>
      </c>
      <c r="M31" s="214">
        <f t="shared" si="6"/>
        <v>0</v>
      </c>
      <c r="N31" s="221">
        <v>0</v>
      </c>
    </row>
    <row r="32" spans="1:14">
      <c r="A32" s="14"/>
      <c r="B32" s="10" t="s">
        <v>9</v>
      </c>
      <c r="C32" s="62"/>
      <c r="D32" s="13"/>
      <c r="E32" s="66">
        <v>5</v>
      </c>
      <c r="F32" s="220">
        <v>62</v>
      </c>
      <c r="G32" s="220"/>
      <c r="H32" s="209">
        <f t="shared" si="4"/>
        <v>62</v>
      </c>
      <c r="I32" s="208"/>
      <c r="J32" s="209">
        <f t="shared" si="5"/>
        <v>62</v>
      </c>
      <c r="K32" s="221">
        <v>1</v>
      </c>
      <c r="L32" s="221">
        <v>0</v>
      </c>
      <c r="M32" s="214">
        <f t="shared" si="6"/>
        <v>1</v>
      </c>
      <c r="N32" s="221">
        <v>0</v>
      </c>
    </row>
    <row r="33" spans="1:14">
      <c r="A33" s="14"/>
      <c r="B33" s="10"/>
      <c r="C33" s="10"/>
      <c r="D33" s="13"/>
      <c r="E33" s="66">
        <v>4</v>
      </c>
      <c r="F33" s="220">
        <v>56</v>
      </c>
      <c r="G33" s="220"/>
      <c r="H33" s="209">
        <f t="shared" si="4"/>
        <v>56</v>
      </c>
      <c r="I33" s="208"/>
      <c r="J33" s="209">
        <f t="shared" si="5"/>
        <v>56</v>
      </c>
      <c r="K33" s="221">
        <v>1</v>
      </c>
      <c r="L33" s="221">
        <v>0</v>
      </c>
      <c r="M33" s="214">
        <f t="shared" si="6"/>
        <v>1</v>
      </c>
      <c r="N33" s="221">
        <v>0</v>
      </c>
    </row>
    <row r="34" spans="1:14">
      <c r="A34" s="14"/>
      <c r="B34" s="10"/>
      <c r="C34" s="10" t="s">
        <v>1</v>
      </c>
      <c r="D34" s="13"/>
      <c r="E34" s="66">
        <v>3</v>
      </c>
      <c r="F34" s="220">
        <v>0</v>
      </c>
      <c r="G34" s="220">
        <v>26</v>
      </c>
      <c r="H34" s="209">
        <f t="shared" si="4"/>
        <v>26</v>
      </c>
      <c r="I34" s="208"/>
      <c r="J34" s="209">
        <f t="shared" si="5"/>
        <v>26</v>
      </c>
      <c r="K34" s="221">
        <v>0</v>
      </c>
      <c r="L34" s="221">
        <v>0</v>
      </c>
      <c r="M34" s="214">
        <f t="shared" si="6"/>
        <v>0</v>
      </c>
      <c r="N34" s="221">
        <v>0</v>
      </c>
    </row>
    <row r="35" spans="1:14">
      <c r="A35" s="14"/>
      <c r="B35" s="10"/>
      <c r="C35" s="10"/>
      <c r="D35" s="13"/>
      <c r="E35" s="66">
        <v>2</v>
      </c>
      <c r="F35" s="220">
        <v>0</v>
      </c>
      <c r="G35" s="220">
        <v>52</v>
      </c>
      <c r="H35" s="209">
        <f t="shared" si="4"/>
        <v>52</v>
      </c>
      <c r="I35" s="208"/>
      <c r="J35" s="209">
        <f t="shared" si="5"/>
        <v>52</v>
      </c>
      <c r="K35" s="221">
        <v>0</v>
      </c>
      <c r="L35" s="221">
        <v>0</v>
      </c>
      <c r="M35" s="214">
        <f t="shared" si="6"/>
        <v>0</v>
      </c>
      <c r="N35" s="221">
        <v>0</v>
      </c>
    </row>
    <row r="36" spans="1:14">
      <c r="A36" s="14"/>
      <c r="B36" s="12"/>
      <c r="C36" s="12"/>
      <c r="D36" s="13"/>
      <c r="E36" s="62">
        <v>1</v>
      </c>
      <c r="F36" s="220">
        <v>0</v>
      </c>
      <c r="G36" s="220">
        <v>39</v>
      </c>
      <c r="H36" s="209">
        <f t="shared" si="4"/>
        <v>39</v>
      </c>
      <c r="I36" s="208">
        <v>47</v>
      </c>
      <c r="J36" s="209">
        <f t="shared" si="5"/>
        <v>86</v>
      </c>
      <c r="K36" s="221">
        <v>0</v>
      </c>
      <c r="L36" s="221">
        <v>2</v>
      </c>
      <c r="M36" s="214">
        <f t="shared" si="6"/>
        <v>2</v>
      </c>
      <c r="N36" s="221">
        <v>4</v>
      </c>
    </row>
    <row r="37" spans="1:14" ht="12.75" customHeight="1">
      <c r="A37" s="14"/>
      <c r="B37" s="309" t="s">
        <v>19</v>
      </c>
      <c r="C37" s="310"/>
      <c r="D37" s="310"/>
      <c r="E37" s="310"/>
      <c r="F37" s="215">
        <f t="shared" ref="F37:N37" si="7">SUM(F24:F36)</f>
        <v>682</v>
      </c>
      <c r="G37" s="209">
        <f t="shared" si="7"/>
        <v>117</v>
      </c>
      <c r="H37" s="218">
        <f t="shared" si="7"/>
        <v>799</v>
      </c>
      <c r="I37" s="217">
        <f t="shared" si="7"/>
        <v>47</v>
      </c>
      <c r="J37" s="216">
        <f t="shared" si="7"/>
        <v>846</v>
      </c>
      <c r="K37" s="215">
        <f t="shared" si="7"/>
        <v>264</v>
      </c>
      <c r="L37" s="209">
        <f t="shared" si="7"/>
        <v>81</v>
      </c>
      <c r="M37" s="216">
        <f t="shared" si="7"/>
        <v>345</v>
      </c>
      <c r="N37" s="215">
        <f t="shared" si="7"/>
        <v>110</v>
      </c>
    </row>
    <row r="38" spans="1:14">
      <c r="A38" s="14"/>
      <c r="B38" s="62"/>
      <c r="C38" s="62"/>
      <c r="D38" s="110"/>
      <c r="E38" s="66">
        <v>13</v>
      </c>
      <c r="F38" s="220">
        <v>1</v>
      </c>
      <c r="G38" s="220"/>
      <c r="H38" s="209">
        <f t="shared" ref="H38:H50" si="8">F38+G38</f>
        <v>1</v>
      </c>
      <c r="I38" s="208"/>
      <c r="J38" s="209">
        <f t="shared" ref="J38:J50" si="9">H38+I38</f>
        <v>1</v>
      </c>
      <c r="K38" s="221">
        <v>2</v>
      </c>
      <c r="L38" s="221">
        <v>1</v>
      </c>
      <c r="M38" s="214">
        <f t="shared" ref="M38:M50" si="10">K38+L38</f>
        <v>3</v>
      </c>
      <c r="N38" s="221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220">
        <v>0</v>
      </c>
      <c r="G39" s="220"/>
      <c r="H39" s="209">
        <f t="shared" si="8"/>
        <v>0</v>
      </c>
      <c r="I39" s="208"/>
      <c r="J39" s="209">
        <f t="shared" si="9"/>
        <v>0</v>
      </c>
      <c r="K39" s="221">
        <v>0</v>
      </c>
      <c r="L39" s="221">
        <v>0</v>
      </c>
      <c r="M39" s="214">
        <f t="shared" si="10"/>
        <v>0</v>
      </c>
      <c r="N39" s="221">
        <v>0</v>
      </c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220">
        <v>0</v>
      </c>
      <c r="G40" s="220"/>
      <c r="H40" s="209">
        <f t="shared" si="8"/>
        <v>0</v>
      </c>
      <c r="I40" s="208"/>
      <c r="J40" s="209">
        <f t="shared" si="9"/>
        <v>0</v>
      </c>
      <c r="K40" s="221">
        <v>0</v>
      </c>
      <c r="L40" s="221">
        <v>0</v>
      </c>
      <c r="M40" s="214">
        <f t="shared" si="10"/>
        <v>0</v>
      </c>
      <c r="N40" s="221">
        <v>0</v>
      </c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220">
        <v>1</v>
      </c>
      <c r="G41" s="220"/>
      <c r="H41" s="209">
        <f t="shared" si="8"/>
        <v>1</v>
      </c>
      <c r="I41" s="208"/>
      <c r="J41" s="209">
        <f t="shared" si="9"/>
        <v>1</v>
      </c>
      <c r="K41" s="221">
        <v>0</v>
      </c>
      <c r="L41" s="221">
        <v>0</v>
      </c>
      <c r="M41" s="214">
        <f t="shared" si="10"/>
        <v>0</v>
      </c>
      <c r="N41" s="221">
        <v>0</v>
      </c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220">
        <v>0</v>
      </c>
      <c r="G42" s="220"/>
      <c r="H42" s="209">
        <f t="shared" si="8"/>
        <v>0</v>
      </c>
      <c r="I42" s="208"/>
      <c r="J42" s="209">
        <f t="shared" si="9"/>
        <v>0</v>
      </c>
      <c r="K42" s="221">
        <v>0</v>
      </c>
      <c r="L42" s="221">
        <v>0</v>
      </c>
      <c r="M42" s="214">
        <f t="shared" si="10"/>
        <v>0</v>
      </c>
      <c r="N42" s="221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220">
        <v>0</v>
      </c>
      <c r="G43" s="220"/>
      <c r="H43" s="209">
        <f t="shared" si="8"/>
        <v>0</v>
      </c>
      <c r="I43" s="208"/>
      <c r="J43" s="209">
        <f t="shared" si="9"/>
        <v>0</v>
      </c>
      <c r="K43" s="221">
        <v>0</v>
      </c>
      <c r="L43" s="221">
        <v>0</v>
      </c>
      <c r="M43" s="214">
        <f t="shared" si="10"/>
        <v>0</v>
      </c>
      <c r="N43" s="221">
        <v>0</v>
      </c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220">
        <v>0</v>
      </c>
      <c r="G44" s="220"/>
      <c r="H44" s="209">
        <f t="shared" si="8"/>
        <v>0</v>
      </c>
      <c r="I44" s="208"/>
      <c r="J44" s="209">
        <f t="shared" si="9"/>
        <v>0</v>
      </c>
      <c r="K44" s="221">
        <v>0</v>
      </c>
      <c r="L44" s="221">
        <v>0</v>
      </c>
      <c r="M44" s="214">
        <f t="shared" si="10"/>
        <v>0</v>
      </c>
      <c r="N44" s="221">
        <v>0</v>
      </c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220">
        <v>0</v>
      </c>
      <c r="G45" s="220"/>
      <c r="H45" s="209">
        <f t="shared" si="8"/>
        <v>0</v>
      </c>
      <c r="I45" s="208"/>
      <c r="J45" s="209">
        <f t="shared" si="9"/>
        <v>0</v>
      </c>
      <c r="K45" s="221">
        <v>0</v>
      </c>
      <c r="L45" s="221">
        <v>0</v>
      </c>
      <c r="M45" s="214">
        <f t="shared" si="10"/>
        <v>0</v>
      </c>
      <c r="N45" s="221">
        <v>0</v>
      </c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220">
        <v>0</v>
      </c>
      <c r="G46" s="220"/>
      <c r="H46" s="209">
        <f t="shared" si="8"/>
        <v>0</v>
      </c>
      <c r="I46" s="208"/>
      <c r="J46" s="209">
        <f t="shared" si="9"/>
        <v>0</v>
      </c>
      <c r="K46" s="221">
        <v>0</v>
      </c>
      <c r="L46" s="221">
        <v>0</v>
      </c>
      <c r="M46" s="214">
        <f t="shared" si="10"/>
        <v>0</v>
      </c>
      <c r="N46" s="221">
        <v>0</v>
      </c>
    </row>
    <row r="47" spans="1:14">
      <c r="A47" s="14"/>
      <c r="B47" s="10"/>
      <c r="C47" s="10"/>
      <c r="D47" s="13" t="s">
        <v>7</v>
      </c>
      <c r="E47" s="66">
        <v>4</v>
      </c>
      <c r="F47" s="220">
        <v>0</v>
      </c>
      <c r="G47" s="220"/>
      <c r="H47" s="209">
        <f t="shared" si="8"/>
        <v>0</v>
      </c>
      <c r="I47" s="208"/>
      <c r="J47" s="209">
        <f t="shared" si="9"/>
        <v>0</v>
      </c>
      <c r="K47" s="221">
        <v>0</v>
      </c>
      <c r="L47" s="221">
        <v>0</v>
      </c>
      <c r="M47" s="214">
        <f t="shared" si="10"/>
        <v>0</v>
      </c>
      <c r="N47" s="221">
        <v>0</v>
      </c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220">
        <v>0</v>
      </c>
      <c r="G48" s="220">
        <v>0</v>
      </c>
      <c r="H48" s="209">
        <f t="shared" si="8"/>
        <v>0</v>
      </c>
      <c r="I48" s="208"/>
      <c r="J48" s="209">
        <f t="shared" si="9"/>
        <v>0</v>
      </c>
      <c r="K48" s="221">
        <v>0</v>
      </c>
      <c r="L48" s="221">
        <v>0</v>
      </c>
      <c r="M48" s="214">
        <f t="shared" si="10"/>
        <v>0</v>
      </c>
      <c r="N48" s="221">
        <v>0</v>
      </c>
    </row>
    <row r="49" spans="1:14">
      <c r="A49" s="14"/>
      <c r="B49" s="10"/>
      <c r="C49" s="10"/>
      <c r="D49" s="13" t="s">
        <v>3</v>
      </c>
      <c r="E49" s="66">
        <v>2</v>
      </c>
      <c r="F49" s="220">
        <v>0</v>
      </c>
      <c r="G49" s="220">
        <v>0</v>
      </c>
      <c r="H49" s="209">
        <f t="shared" si="8"/>
        <v>0</v>
      </c>
      <c r="I49" s="208"/>
      <c r="J49" s="209">
        <f t="shared" si="9"/>
        <v>0</v>
      </c>
      <c r="K49" s="221">
        <v>0</v>
      </c>
      <c r="L49" s="221">
        <v>0</v>
      </c>
      <c r="M49" s="214">
        <f t="shared" si="10"/>
        <v>0</v>
      </c>
      <c r="N49" s="221">
        <v>0</v>
      </c>
    </row>
    <row r="50" spans="1:14">
      <c r="A50" s="14"/>
      <c r="B50" s="12"/>
      <c r="C50" s="13"/>
      <c r="D50" s="12"/>
      <c r="E50" s="62">
        <v>1</v>
      </c>
      <c r="F50" s="220">
        <v>0</v>
      </c>
      <c r="G50" s="220">
        <v>0</v>
      </c>
      <c r="H50" s="211">
        <f t="shared" si="8"/>
        <v>0</v>
      </c>
      <c r="I50" s="212">
        <v>8</v>
      </c>
      <c r="J50" s="211">
        <f t="shared" si="9"/>
        <v>8</v>
      </c>
      <c r="K50" s="221">
        <v>0</v>
      </c>
      <c r="L50" s="221">
        <v>0</v>
      </c>
      <c r="M50" s="210">
        <f t="shared" si="10"/>
        <v>0</v>
      </c>
      <c r="N50" s="221">
        <v>0</v>
      </c>
    </row>
    <row r="51" spans="1:14" ht="12.75" customHeight="1">
      <c r="A51" s="56"/>
      <c r="B51" s="314" t="s">
        <v>20</v>
      </c>
      <c r="C51" s="314"/>
      <c r="D51" s="314"/>
      <c r="E51" s="314"/>
      <c r="F51" s="209">
        <f t="shared" ref="F51:N51" si="11">SUM(F38:F50)</f>
        <v>2</v>
      </c>
      <c r="G51" s="209">
        <f t="shared" si="11"/>
        <v>0</v>
      </c>
      <c r="H51" s="209">
        <f t="shared" si="11"/>
        <v>2</v>
      </c>
      <c r="I51" s="209">
        <f t="shared" si="11"/>
        <v>8</v>
      </c>
      <c r="J51" s="209">
        <f t="shared" si="11"/>
        <v>10</v>
      </c>
      <c r="K51" s="209">
        <f t="shared" si="11"/>
        <v>2</v>
      </c>
      <c r="L51" s="209">
        <f t="shared" si="11"/>
        <v>1</v>
      </c>
      <c r="M51" s="209">
        <f t="shared" si="11"/>
        <v>3</v>
      </c>
      <c r="N51" s="209">
        <f t="shared" si="11"/>
        <v>1</v>
      </c>
    </row>
    <row r="52" spans="1:14">
      <c r="A52" s="56"/>
      <c r="B52" s="309" t="s">
        <v>37</v>
      </c>
      <c r="C52" s="310"/>
      <c r="D52" s="310"/>
      <c r="E52" s="311"/>
      <c r="F52" s="208">
        <v>0</v>
      </c>
      <c r="G52" s="208">
        <v>0</v>
      </c>
      <c r="H52" s="208">
        <v>0</v>
      </c>
      <c r="I52" s="208">
        <v>0</v>
      </c>
      <c r="J52" s="208">
        <v>0</v>
      </c>
      <c r="K52" s="221">
        <v>4</v>
      </c>
      <c r="L52" s="221">
        <v>3</v>
      </c>
      <c r="M52" s="208">
        <v>7</v>
      </c>
      <c r="N52" s="221">
        <v>4</v>
      </c>
    </row>
    <row r="53" spans="1:14" ht="12.75" customHeight="1">
      <c r="A53" s="56"/>
      <c r="B53" s="313" t="s">
        <v>40</v>
      </c>
      <c r="C53" s="313"/>
      <c r="D53" s="313"/>
      <c r="E53" s="313"/>
      <c r="F53" s="207">
        <f t="shared" ref="F53:N53" si="12">+F23+F37+F51+F52</f>
        <v>1066</v>
      </c>
      <c r="G53" s="207">
        <f t="shared" si="12"/>
        <v>213</v>
      </c>
      <c r="H53" s="207">
        <f t="shared" si="12"/>
        <v>1279</v>
      </c>
      <c r="I53" s="207">
        <f t="shared" si="12"/>
        <v>80</v>
      </c>
      <c r="J53" s="207">
        <f t="shared" si="12"/>
        <v>1359</v>
      </c>
      <c r="K53" s="207">
        <f t="shared" si="12"/>
        <v>463</v>
      </c>
      <c r="L53" s="207">
        <f t="shared" si="12"/>
        <v>116</v>
      </c>
      <c r="M53" s="207">
        <f t="shared" si="12"/>
        <v>579</v>
      </c>
      <c r="N53" s="207">
        <f t="shared" si="12"/>
        <v>156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view="pageBreakPreview" zoomScaleNormal="100" zoomScaleSheetLayoutView="100" workbookViewId="0">
      <selection activeCell="F10" sqref="F10:O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5" customWidth="1"/>
  </cols>
  <sheetData>
    <row r="1" spans="1:15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>
      <c r="A2" s="56"/>
      <c r="B2" s="57" t="s">
        <v>34</v>
      </c>
      <c r="C2" s="58"/>
      <c r="D2" s="111" t="s">
        <v>60</v>
      </c>
      <c r="E2" s="111"/>
      <c r="F2" s="111"/>
      <c r="G2" s="111"/>
      <c r="H2" s="111"/>
      <c r="I2" s="111"/>
      <c r="J2" s="111"/>
      <c r="K2" s="58"/>
      <c r="L2" s="58"/>
      <c r="M2" s="58"/>
      <c r="N2" s="58"/>
    </row>
    <row r="3" spans="1:15">
      <c r="A3" s="56"/>
      <c r="B3" s="57" t="s">
        <v>33</v>
      </c>
      <c r="C3" s="58"/>
      <c r="D3" s="111" t="s">
        <v>61</v>
      </c>
      <c r="E3" s="111"/>
      <c r="F3" s="111"/>
      <c r="G3" s="111"/>
      <c r="H3" s="111"/>
      <c r="I3" s="111"/>
      <c r="J3" s="111"/>
      <c r="K3" s="58"/>
      <c r="L3" s="58"/>
      <c r="M3" s="58"/>
      <c r="N3" s="58"/>
    </row>
    <row r="4" spans="1:15">
      <c r="A4" s="56"/>
      <c r="B4" s="305" t="s">
        <v>36</v>
      </c>
      <c r="C4" s="305"/>
      <c r="D4" s="305"/>
      <c r="E4" s="305"/>
      <c r="F4" s="59">
        <v>43465</v>
      </c>
      <c r="G4" s="58"/>
      <c r="H4" s="58"/>
      <c r="I4" s="58"/>
      <c r="J4" s="58"/>
      <c r="K4" s="58"/>
      <c r="L4" s="58"/>
      <c r="M4" s="58"/>
      <c r="N4" s="58"/>
    </row>
    <row r="5" spans="1:15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5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5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5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5" ht="24">
      <c r="A9" s="56"/>
      <c r="B9" s="307"/>
      <c r="C9" s="307"/>
      <c r="D9" s="307"/>
      <c r="E9" s="307"/>
      <c r="F9" s="64" t="s">
        <v>16</v>
      </c>
      <c r="G9" s="64" t="s">
        <v>17</v>
      </c>
      <c r="H9" s="64" t="s">
        <v>23</v>
      </c>
      <c r="I9" s="307"/>
      <c r="J9" s="307"/>
      <c r="K9" s="307"/>
      <c r="L9" s="307"/>
      <c r="M9" s="307"/>
      <c r="N9" s="307"/>
    </row>
    <row r="10" spans="1:15">
      <c r="A10" s="14"/>
      <c r="B10" s="62"/>
      <c r="C10" s="109"/>
      <c r="D10" s="9"/>
      <c r="E10" s="66">
        <v>13</v>
      </c>
      <c r="F10" s="158">
        <v>396</v>
      </c>
      <c r="G10" s="158">
        <v>0</v>
      </c>
      <c r="H10" s="160">
        <f>F10+G10</f>
        <v>396</v>
      </c>
      <c r="I10" s="158">
        <v>0</v>
      </c>
      <c r="J10" s="160">
        <f>H10+I10</f>
        <v>396</v>
      </c>
      <c r="K10" s="116">
        <v>270</v>
      </c>
      <c r="L10" s="116">
        <v>34</v>
      </c>
      <c r="M10" s="161">
        <f>K10+L10</f>
        <v>304</v>
      </c>
      <c r="N10" s="116">
        <v>39</v>
      </c>
      <c r="O10" s="56"/>
    </row>
    <row r="11" spans="1:15">
      <c r="A11" s="14"/>
      <c r="B11" s="10" t="s">
        <v>1</v>
      </c>
      <c r="C11" s="15" t="s">
        <v>0</v>
      </c>
      <c r="D11" s="9"/>
      <c r="E11" s="66">
        <v>12</v>
      </c>
      <c r="F11" s="158">
        <v>21</v>
      </c>
      <c r="G11" s="158">
        <v>0</v>
      </c>
      <c r="H11" s="160">
        <f t="shared" ref="H11:H22" si="0">F11+G11</f>
        <v>21</v>
      </c>
      <c r="I11" s="158">
        <v>0</v>
      </c>
      <c r="J11" s="160">
        <f t="shared" ref="J11:J50" si="1">H11+I11</f>
        <v>21</v>
      </c>
      <c r="K11" s="116">
        <v>0</v>
      </c>
      <c r="L11" s="116">
        <v>0</v>
      </c>
      <c r="M11" s="161">
        <f t="shared" ref="M11:M22" si="2">K11+L11</f>
        <v>0</v>
      </c>
      <c r="N11" s="116">
        <v>0</v>
      </c>
      <c r="O11" s="56"/>
    </row>
    <row r="12" spans="1:15">
      <c r="A12" s="14"/>
      <c r="B12" s="10" t="s">
        <v>2</v>
      </c>
      <c r="C12" s="16"/>
      <c r="D12" s="11" t="s">
        <v>6</v>
      </c>
      <c r="E12" s="66">
        <v>11</v>
      </c>
      <c r="F12" s="158">
        <v>15</v>
      </c>
      <c r="G12" s="158">
        <v>0</v>
      </c>
      <c r="H12" s="160">
        <f t="shared" si="0"/>
        <v>15</v>
      </c>
      <c r="I12" s="158">
        <v>0</v>
      </c>
      <c r="J12" s="160">
        <f t="shared" si="1"/>
        <v>15</v>
      </c>
      <c r="K12" s="116">
        <v>0</v>
      </c>
      <c r="L12" s="116">
        <v>0</v>
      </c>
      <c r="M12" s="161">
        <f t="shared" si="2"/>
        <v>0</v>
      </c>
      <c r="N12" s="116">
        <v>0</v>
      </c>
      <c r="O12" s="56"/>
    </row>
    <row r="13" spans="1:15">
      <c r="A13" s="14"/>
      <c r="B13" s="10" t="s">
        <v>1</v>
      </c>
      <c r="C13" s="15"/>
      <c r="D13" s="11" t="s">
        <v>10</v>
      </c>
      <c r="E13" s="66">
        <v>10</v>
      </c>
      <c r="F13" s="158">
        <v>70</v>
      </c>
      <c r="G13" s="158">
        <v>0</v>
      </c>
      <c r="H13" s="160">
        <f t="shared" si="0"/>
        <v>70</v>
      </c>
      <c r="I13" s="158">
        <v>0</v>
      </c>
      <c r="J13" s="160">
        <f t="shared" si="1"/>
        <v>70</v>
      </c>
      <c r="K13" s="116">
        <v>0</v>
      </c>
      <c r="L13" s="116">
        <v>0</v>
      </c>
      <c r="M13" s="161">
        <f t="shared" si="2"/>
        <v>0</v>
      </c>
      <c r="N13" s="116">
        <v>0</v>
      </c>
      <c r="O13" s="56"/>
    </row>
    <row r="14" spans="1:15">
      <c r="A14" s="14"/>
      <c r="B14" s="10" t="s">
        <v>3</v>
      </c>
      <c r="C14" s="15"/>
      <c r="D14" s="11" t="s">
        <v>25</v>
      </c>
      <c r="E14" s="66">
        <v>9</v>
      </c>
      <c r="F14" s="158">
        <v>100</v>
      </c>
      <c r="G14" s="158">
        <v>0</v>
      </c>
      <c r="H14" s="160">
        <f t="shared" si="0"/>
        <v>100</v>
      </c>
      <c r="I14" s="158">
        <v>0</v>
      </c>
      <c r="J14" s="160">
        <f t="shared" si="1"/>
        <v>100</v>
      </c>
      <c r="K14" s="116">
        <v>1</v>
      </c>
      <c r="L14" s="116">
        <v>0</v>
      </c>
      <c r="M14" s="161">
        <f t="shared" si="2"/>
        <v>1</v>
      </c>
      <c r="N14" s="116">
        <v>0</v>
      </c>
      <c r="O14" s="56"/>
    </row>
    <row r="15" spans="1:15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158">
        <v>45</v>
      </c>
      <c r="G15" s="158">
        <v>0</v>
      </c>
      <c r="H15" s="160">
        <f t="shared" si="0"/>
        <v>45</v>
      </c>
      <c r="I15" s="158">
        <v>0</v>
      </c>
      <c r="J15" s="160">
        <f t="shared" si="1"/>
        <v>45</v>
      </c>
      <c r="K15" s="116">
        <v>1</v>
      </c>
      <c r="L15" s="116">
        <v>0</v>
      </c>
      <c r="M15" s="161">
        <f t="shared" si="2"/>
        <v>1</v>
      </c>
      <c r="N15" s="116">
        <v>0</v>
      </c>
      <c r="O15" s="56"/>
    </row>
    <row r="16" spans="1:15">
      <c r="A16" s="14"/>
      <c r="B16" s="10" t="s">
        <v>6</v>
      </c>
      <c r="C16" s="15"/>
      <c r="D16" s="11" t="s">
        <v>12</v>
      </c>
      <c r="E16" s="66">
        <v>7</v>
      </c>
      <c r="F16" s="158">
        <v>51</v>
      </c>
      <c r="G16" s="158">
        <v>0</v>
      </c>
      <c r="H16" s="160">
        <f t="shared" si="0"/>
        <v>51</v>
      </c>
      <c r="I16" s="158">
        <v>0</v>
      </c>
      <c r="J16" s="160">
        <f t="shared" si="1"/>
        <v>51</v>
      </c>
      <c r="K16" s="116">
        <v>0</v>
      </c>
      <c r="L16" s="116">
        <v>1</v>
      </c>
      <c r="M16" s="161">
        <f t="shared" si="2"/>
        <v>1</v>
      </c>
      <c r="N16" s="116">
        <v>2</v>
      </c>
      <c r="O16" s="56"/>
    </row>
    <row r="17" spans="1:15">
      <c r="A17" s="14"/>
      <c r="B17" s="10" t="s">
        <v>7</v>
      </c>
      <c r="C17" s="16"/>
      <c r="D17" s="11" t="s">
        <v>4</v>
      </c>
      <c r="E17" s="66">
        <v>6</v>
      </c>
      <c r="F17" s="158">
        <v>49</v>
      </c>
      <c r="G17" s="158">
        <v>0</v>
      </c>
      <c r="H17" s="160">
        <f t="shared" si="0"/>
        <v>49</v>
      </c>
      <c r="I17" s="158">
        <v>0</v>
      </c>
      <c r="J17" s="160">
        <f t="shared" si="1"/>
        <v>49</v>
      </c>
      <c r="K17" s="116">
        <v>0</v>
      </c>
      <c r="L17" s="116">
        <v>0</v>
      </c>
      <c r="M17" s="161">
        <f t="shared" si="2"/>
        <v>0</v>
      </c>
      <c r="N17" s="116">
        <v>0</v>
      </c>
      <c r="O17" s="56"/>
    </row>
    <row r="18" spans="1:15">
      <c r="A18" s="14"/>
      <c r="B18" s="10" t="s">
        <v>1</v>
      </c>
      <c r="C18" s="15"/>
      <c r="D18" s="11" t="s">
        <v>9</v>
      </c>
      <c r="E18" s="66">
        <v>5</v>
      </c>
      <c r="F18" s="158">
        <v>101</v>
      </c>
      <c r="G18" s="158">
        <v>0</v>
      </c>
      <c r="H18" s="160">
        <f t="shared" si="0"/>
        <v>101</v>
      </c>
      <c r="I18" s="158">
        <v>0</v>
      </c>
      <c r="J18" s="160">
        <f t="shared" si="1"/>
        <v>101</v>
      </c>
      <c r="K18" s="116">
        <v>0</v>
      </c>
      <c r="L18" s="116">
        <v>0</v>
      </c>
      <c r="M18" s="161">
        <f t="shared" si="2"/>
        <v>0</v>
      </c>
      <c r="N18" s="116">
        <v>0</v>
      </c>
      <c r="O18" s="56"/>
    </row>
    <row r="19" spans="1:15">
      <c r="A19" s="14"/>
      <c r="B19" s="10"/>
      <c r="C19" s="15"/>
      <c r="D19" s="11" t="s">
        <v>12</v>
      </c>
      <c r="E19" s="66">
        <v>4</v>
      </c>
      <c r="F19" s="158">
        <v>36</v>
      </c>
      <c r="G19" s="158">
        <v>0</v>
      </c>
      <c r="H19" s="160">
        <f t="shared" si="0"/>
        <v>36</v>
      </c>
      <c r="I19" s="158">
        <v>0</v>
      </c>
      <c r="J19" s="160">
        <f t="shared" si="1"/>
        <v>36</v>
      </c>
      <c r="K19" s="116">
        <v>0</v>
      </c>
      <c r="L19" s="116">
        <v>0</v>
      </c>
      <c r="M19" s="161">
        <f t="shared" si="2"/>
        <v>0</v>
      </c>
      <c r="N19" s="116">
        <v>0</v>
      </c>
      <c r="O19" s="56"/>
    </row>
    <row r="20" spans="1:15">
      <c r="A20" s="14"/>
      <c r="B20" s="10"/>
      <c r="C20" s="15" t="s">
        <v>1</v>
      </c>
      <c r="D20" s="9"/>
      <c r="E20" s="66">
        <v>3</v>
      </c>
      <c r="F20" s="158">
        <v>0</v>
      </c>
      <c r="G20" s="158">
        <v>12</v>
      </c>
      <c r="H20" s="160">
        <f t="shared" si="0"/>
        <v>12</v>
      </c>
      <c r="I20" s="158">
        <v>0</v>
      </c>
      <c r="J20" s="160">
        <f t="shared" si="1"/>
        <v>12</v>
      </c>
      <c r="K20" s="116">
        <v>0</v>
      </c>
      <c r="L20" s="116">
        <v>0</v>
      </c>
      <c r="M20" s="161">
        <f t="shared" si="2"/>
        <v>0</v>
      </c>
      <c r="N20" s="116">
        <v>0</v>
      </c>
      <c r="O20" s="56"/>
    </row>
    <row r="21" spans="1:15">
      <c r="A21" s="14"/>
      <c r="B21" s="10"/>
      <c r="C21" s="15"/>
      <c r="D21" s="9"/>
      <c r="E21" s="66">
        <v>2</v>
      </c>
      <c r="F21" s="158">
        <v>0</v>
      </c>
      <c r="G21" s="158">
        <v>32</v>
      </c>
      <c r="H21" s="160">
        <f t="shared" si="0"/>
        <v>32</v>
      </c>
      <c r="I21" s="158">
        <v>0</v>
      </c>
      <c r="J21" s="160">
        <f t="shared" si="1"/>
        <v>32</v>
      </c>
      <c r="K21" s="116">
        <v>0</v>
      </c>
      <c r="L21" s="116">
        <v>0</v>
      </c>
      <c r="M21" s="161">
        <f t="shared" si="2"/>
        <v>0</v>
      </c>
      <c r="N21" s="116">
        <v>0</v>
      </c>
      <c r="O21" s="56"/>
    </row>
    <row r="22" spans="1:15">
      <c r="A22" s="14"/>
      <c r="B22" s="12"/>
      <c r="C22" s="16"/>
      <c r="D22" s="9"/>
      <c r="E22" s="62">
        <v>1</v>
      </c>
      <c r="F22" s="158">
        <v>0</v>
      </c>
      <c r="G22" s="158">
        <v>16</v>
      </c>
      <c r="H22" s="160">
        <f t="shared" si="0"/>
        <v>16</v>
      </c>
      <c r="I22" s="158">
        <v>36</v>
      </c>
      <c r="J22" s="160">
        <f t="shared" si="1"/>
        <v>52</v>
      </c>
      <c r="K22" s="116">
        <v>0</v>
      </c>
      <c r="L22" s="116">
        <v>0</v>
      </c>
      <c r="M22" s="161">
        <f t="shared" si="2"/>
        <v>0</v>
      </c>
      <c r="N22" s="116">
        <v>0</v>
      </c>
      <c r="O22" s="56"/>
    </row>
    <row r="23" spans="1:15" ht="12.75" customHeight="1">
      <c r="A23" s="14"/>
      <c r="B23" s="309" t="s">
        <v>18</v>
      </c>
      <c r="C23" s="310"/>
      <c r="D23" s="310"/>
      <c r="E23" s="311"/>
      <c r="F23" s="160">
        <f t="shared" ref="F23:N23" si="3">SUM(F10:F22)</f>
        <v>884</v>
      </c>
      <c r="G23" s="160">
        <f t="shared" si="3"/>
        <v>60</v>
      </c>
      <c r="H23" s="162">
        <f t="shared" si="3"/>
        <v>944</v>
      </c>
      <c r="I23" s="160">
        <f t="shared" si="3"/>
        <v>36</v>
      </c>
      <c r="J23" s="162">
        <f t="shared" si="3"/>
        <v>980</v>
      </c>
      <c r="K23" s="163">
        <f t="shared" si="3"/>
        <v>272</v>
      </c>
      <c r="L23" s="163">
        <f t="shared" si="3"/>
        <v>35</v>
      </c>
      <c r="M23" s="160">
        <f t="shared" si="3"/>
        <v>307</v>
      </c>
      <c r="N23" s="160">
        <f t="shared" si="3"/>
        <v>41</v>
      </c>
      <c r="O23" s="56"/>
    </row>
    <row r="24" spans="1:15">
      <c r="A24" s="14"/>
      <c r="B24" s="10"/>
      <c r="C24" s="10"/>
      <c r="D24" s="13"/>
      <c r="E24" s="12">
        <v>13</v>
      </c>
      <c r="F24" s="158">
        <v>843</v>
      </c>
      <c r="G24" s="158">
        <v>0</v>
      </c>
      <c r="H24" s="160">
        <f>F24+G24</f>
        <v>843</v>
      </c>
      <c r="I24" s="158">
        <v>0</v>
      </c>
      <c r="J24" s="160">
        <f t="shared" si="1"/>
        <v>843</v>
      </c>
      <c r="K24" s="116">
        <v>330</v>
      </c>
      <c r="L24" s="116">
        <v>48</v>
      </c>
      <c r="M24" s="164">
        <f>K24+L24</f>
        <v>378</v>
      </c>
      <c r="N24" s="116">
        <v>60</v>
      </c>
      <c r="O24" s="56"/>
    </row>
    <row r="25" spans="1:15">
      <c r="A25" s="14"/>
      <c r="B25" s="10"/>
      <c r="C25" s="10" t="s">
        <v>0</v>
      </c>
      <c r="D25" s="13"/>
      <c r="E25" s="66">
        <v>12</v>
      </c>
      <c r="F25" s="158">
        <v>36</v>
      </c>
      <c r="G25" s="158">
        <v>0</v>
      </c>
      <c r="H25" s="160">
        <f t="shared" ref="H25:H50" si="4">F25+G25</f>
        <v>36</v>
      </c>
      <c r="I25" s="158">
        <v>0</v>
      </c>
      <c r="J25" s="160">
        <f t="shared" si="1"/>
        <v>36</v>
      </c>
      <c r="K25" s="116">
        <v>1</v>
      </c>
      <c r="L25" s="116">
        <v>0</v>
      </c>
      <c r="M25" s="164">
        <f t="shared" ref="M25:M36" si="5">K25+L25</f>
        <v>1</v>
      </c>
      <c r="N25" s="116">
        <v>0</v>
      </c>
      <c r="O25" s="56"/>
    </row>
    <row r="26" spans="1:15">
      <c r="A26" s="14"/>
      <c r="B26" s="10" t="s">
        <v>7</v>
      </c>
      <c r="C26" s="12"/>
      <c r="D26" s="13"/>
      <c r="E26" s="66">
        <v>11</v>
      </c>
      <c r="F26" s="158">
        <v>33</v>
      </c>
      <c r="G26" s="158">
        <v>0</v>
      </c>
      <c r="H26" s="160">
        <f t="shared" si="4"/>
        <v>33</v>
      </c>
      <c r="I26" s="158">
        <v>0</v>
      </c>
      <c r="J26" s="160">
        <f t="shared" si="1"/>
        <v>33</v>
      </c>
      <c r="K26" s="116">
        <v>1</v>
      </c>
      <c r="L26" s="116">
        <v>0</v>
      </c>
      <c r="M26" s="164">
        <f t="shared" si="5"/>
        <v>1</v>
      </c>
      <c r="N26" s="116">
        <v>0</v>
      </c>
      <c r="O26" s="56"/>
    </row>
    <row r="27" spans="1:15">
      <c r="A27" s="14"/>
      <c r="B27" s="10" t="s">
        <v>8</v>
      </c>
      <c r="C27" s="10"/>
      <c r="D27" s="13" t="s">
        <v>26</v>
      </c>
      <c r="E27" s="66">
        <v>10</v>
      </c>
      <c r="F27" s="158">
        <v>58</v>
      </c>
      <c r="G27" s="158">
        <v>0</v>
      </c>
      <c r="H27" s="160">
        <f t="shared" si="4"/>
        <v>58</v>
      </c>
      <c r="I27" s="158">
        <v>0</v>
      </c>
      <c r="J27" s="160">
        <f t="shared" si="1"/>
        <v>58</v>
      </c>
      <c r="K27" s="116">
        <v>2</v>
      </c>
      <c r="L27" s="116">
        <v>0</v>
      </c>
      <c r="M27" s="164">
        <f t="shared" si="5"/>
        <v>2</v>
      </c>
      <c r="N27" s="116">
        <v>0</v>
      </c>
      <c r="O27" s="56"/>
    </row>
    <row r="28" spans="1:15">
      <c r="A28" s="14"/>
      <c r="B28" s="10" t="s">
        <v>0</v>
      </c>
      <c r="C28" s="10"/>
      <c r="D28" s="13" t="s">
        <v>8</v>
      </c>
      <c r="E28" s="66">
        <v>9</v>
      </c>
      <c r="F28" s="158">
        <v>77</v>
      </c>
      <c r="G28" s="158">
        <v>0</v>
      </c>
      <c r="H28" s="160">
        <f t="shared" si="4"/>
        <v>77</v>
      </c>
      <c r="I28" s="158">
        <v>0</v>
      </c>
      <c r="J28" s="160">
        <f t="shared" si="1"/>
        <v>77</v>
      </c>
      <c r="K28" s="116">
        <v>0</v>
      </c>
      <c r="L28" s="116">
        <v>0</v>
      </c>
      <c r="M28" s="164">
        <f t="shared" si="5"/>
        <v>0</v>
      </c>
      <c r="N28" s="116">
        <v>0</v>
      </c>
      <c r="O28" s="56"/>
    </row>
    <row r="29" spans="1:15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158">
        <v>37</v>
      </c>
      <c r="G29" s="158">
        <v>0</v>
      </c>
      <c r="H29" s="160">
        <f t="shared" si="4"/>
        <v>37</v>
      </c>
      <c r="I29" s="158">
        <v>0</v>
      </c>
      <c r="J29" s="160">
        <f t="shared" si="1"/>
        <v>37</v>
      </c>
      <c r="K29" s="116">
        <v>1</v>
      </c>
      <c r="L29" s="116">
        <v>1</v>
      </c>
      <c r="M29" s="164">
        <f t="shared" si="5"/>
        <v>2</v>
      </c>
      <c r="N29" s="116">
        <v>1</v>
      </c>
      <c r="O29" s="56"/>
    </row>
    <row r="30" spans="1:15">
      <c r="A30" s="14"/>
      <c r="B30" s="10" t="s">
        <v>4</v>
      </c>
      <c r="C30" s="10"/>
      <c r="D30" s="13" t="s">
        <v>4</v>
      </c>
      <c r="E30" s="66">
        <v>7</v>
      </c>
      <c r="F30" s="158">
        <v>56</v>
      </c>
      <c r="G30" s="158">
        <v>0</v>
      </c>
      <c r="H30" s="160">
        <f t="shared" si="4"/>
        <v>56</v>
      </c>
      <c r="I30" s="158">
        <v>0</v>
      </c>
      <c r="J30" s="160">
        <f t="shared" si="1"/>
        <v>56</v>
      </c>
      <c r="K30" s="116">
        <v>2</v>
      </c>
      <c r="L30" s="116">
        <v>1</v>
      </c>
      <c r="M30" s="164">
        <f t="shared" si="5"/>
        <v>3</v>
      </c>
      <c r="N30" s="116">
        <v>1</v>
      </c>
      <c r="O30" s="56"/>
    </row>
    <row r="31" spans="1:15">
      <c r="A31" s="14"/>
      <c r="B31" s="10" t="s">
        <v>0</v>
      </c>
      <c r="C31" s="10"/>
      <c r="D31" s="13" t="s">
        <v>9</v>
      </c>
      <c r="E31" s="66">
        <v>6</v>
      </c>
      <c r="F31" s="158">
        <v>51</v>
      </c>
      <c r="G31" s="158">
        <v>0</v>
      </c>
      <c r="H31" s="160">
        <f t="shared" si="4"/>
        <v>51</v>
      </c>
      <c r="I31" s="158">
        <v>0</v>
      </c>
      <c r="J31" s="160">
        <f t="shared" si="1"/>
        <v>51</v>
      </c>
      <c r="K31" s="116">
        <v>0</v>
      </c>
      <c r="L31" s="116">
        <v>0</v>
      </c>
      <c r="M31" s="164">
        <f t="shared" si="5"/>
        <v>0</v>
      </c>
      <c r="N31" s="116">
        <v>0</v>
      </c>
      <c r="O31" s="56"/>
    </row>
    <row r="32" spans="1:15">
      <c r="A32" s="14"/>
      <c r="B32" s="10" t="s">
        <v>9</v>
      </c>
      <c r="C32" s="62"/>
      <c r="D32" s="13"/>
      <c r="E32" s="66">
        <v>5</v>
      </c>
      <c r="F32" s="158">
        <v>55</v>
      </c>
      <c r="G32" s="158">
        <v>0</v>
      </c>
      <c r="H32" s="160">
        <f t="shared" si="4"/>
        <v>55</v>
      </c>
      <c r="I32" s="158">
        <v>0</v>
      </c>
      <c r="J32" s="160">
        <f t="shared" si="1"/>
        <v>55</v>
      </c>
      <c r="K32" s="116">
        <v>1</v>
      </c>
      <c r="L32" s="116">
        <v>1</v>
      </c>
      <c r="M32" s="164">
        <f t="shared" si="5"/>
        <v>2</v>
      </c>
      <c r="N32" s="116">
        <v>1</v>
      </c>
      <c r="O32" s="56"/>
    </row>
    <row r="33" spans="1:15">
      <c r="A33" s="14"/>
      <c r="B33" s="10"/>
      <c r="C33" s="10"/>
      <c r="D33" s="13"/>
      <c r="E33" s="66">
        <v>4</v>
      </c>
      <c r="F33" s="158">
        <v>60</v>
      </c>
      <c r="G33" s="158">
        <v>0</v>
      </c>
      <c r="H33" s="160">
        <f t="shared" si="4"/>
        <v>60</v>
      </c>
      <c r="I33" s="158">
        <v>0</v>
      </c>
      <c r="J33" s="160">
        <f t="shared" si="1"/>
        <v>60</v>
      </c>
      <c r="K33" s="116">
        <v>0</v>
      </c>
      <c r="L33" s="116">
        <v>0</v>
      </c>
      <c r="M33" s="164">
        <f t="shared" si="5"/>
        <v>0</v>
      </c>
      <c r="N33" s="116">
        <v>0</v>
      </c>
      <c r="O33" s="56"/>
    </row>
    <row r="34" spans="1:15">
      <c r="A34" s="14"/>
      <c r="B34" s="10"/>
      <c r="C34" s="10" t="s">
        <v>1</v>
      </c>
      <c r="D34" s="13"/>
      <c r="E34" s="66">
        <v>3</v>
      </c>
      <c r="F34" s="158">
        <v>0</v>
      </c>
      <c r="G34" s="158">
        <v>17</v>
      </c>
      <c r="H34" s="160">
        <f t="shared" si="4"/>
        <v>17</v>
      </c>
      <c r="I34" s="158">
        <v>0</v>
      </c>
      <c r="J34" s="160">
        <f t="shared" si="1"/>
        <v>17</v>
      </c>
      <c r="K34" s="116">
        <v>1</v>
      </c>
      <c r="L34" s="116">
        <v>0</v>
      </c>
      <c r="M34" s="164">
        <f t="shared" si="5"/>
        <v>1</v>
      </c>
      <c r="N34" s="116">
        <v>0</v>
      </c>
      <c r="O34" s="56"/>
    </row>
    <row r="35" spans="1:15">
      <c r="A35" s="14"/>
      <c r="B35" s="10"/>
      <c r="C35" s="10"/>
      <c r="D35" s="13"/>
      <c r="E35" s="66">
        <v>2</v>
      </c>
      <c r="F35" s="158">
        <v>0</v>
      </c>
      <c r="G35" s="158">
        <v>44</v>
      </c>
      <c r="H35" s="160">
        <f t="shared" si="4"/>
        <v>44</v>
      </c>
      <c r="I35" s="158">
        <v>0</v>
      </c>
      <c r="J35" s="160">
        <f t="shared" si="1"/>
        <v>44</v>
      </c>
      <c r="K35" s="116">
        <v>0</v>
      </c>
      <c r="L35" s="116">
        <v>0</v>
      </c>
      <c r="M35" s="164">
        <f t="shared" si="5"/>
        <v>0</v>
      </c>
      <c r="N35" s="116">
        <v>0</v>
      </c>
      <c r="O35" s="56"/>
    </row>
    <row r="36" spans="1:15">
      <c r="A36" s="14"/>
      <c r="B36" s="12"/>
      <c r="C36" s="12"/>
      <c r="D36" s="13"/>
      <c r="E36" s="62">
        <v>1</v>
      </c>
      <c r="F36" s="158">
        <v>0</v>
      </c>
      <c r="G36" s="158">
        <v>34</v>
      </c>
      <c r="H36" s="160">
        <f t="shared" si="4"/>
        <v>34</v>
      </c>
      <c r="I36" s="158">
        <v>71</v>
      </c>
      <c r="J36" s="160">
        <f t="shared" si="1"/>
        <v>105</v>
      </c>
      <c r="K36" s="116">
        <v>1</v>
      </c>
      <c r="L36" s="116">
        <v>1</v>
      </c>
      <c r="M36" s="164">
        <f t="shared" si="5"/>
        <v>2</v>
      </c>
      <c r="N36" s="116">
        <v>1</v>
      </c>
      <c r="O36" s="56"/>
    </row>
    <row r="37" spans="1:15" ht="12.75" customHeight="1">
      <c r="A37" s="14"/>
      <c r="B37" s="309" t="s">
        <v>19</v>
      </c>
      <c r="C37" s="310"/>
      <c r="D37" s="310"/>
      <c r="E37" s="310"/>
      <c r="F37" s="163">
        <f t="shared" ref="F37:N37" si="6">SUM(F24:F36)</f>
        <v>1306</v>
      </c>
      <c r="G37" s="160">
        <f t="shared" si="6"/>
        <v>95</v>
      </c>
      <c r="H37" s="165">
        <f t="shared" si="6"/>
        <v>1401</v>
      </c>
      <c r="I37" s="166">
        <f t="shared" si="6"/>
        <v>71</v>
      </c>
      <c r="J37" s="162">
        <f t="shared" si="6"/>
        <v>1472</v>
      </c>
      <c r="K37" s="163">
        <f t="shared" si="6"/>
        <v>340</v>
      </c>
      <c r="L37" s="160">
        <f t="shared" si="6"/>
        <v>52</v>
      </c>
      <c r="M37" s="162">
        <f t="shared" si="6"/>
        <v>392</v>
      </c>
      <c r="N37" s="163">
        <f t="shared" si="6"/>
        <v>64</v>
      </c>
      <c r="O37" s="4"/>
    </row>
    <row r="38" spans="1:15">
      <c r="A38" s="14"/>
      <c r="B38" s="62"/>
      <c r="C38" s="62"/>
      <c r="D38" s="110"/>
      <c r="E38" s="66">
        <v>13</v>
      </c>
      <c r="F38" s="158">
        <v>12</v>
      </c>
      <c r="G38" s="158">
        <v>0</v>
      </c>
      <c r="H38" s="160">
        <f t="shared" si="4"/>
        <v>12</v>
      </c>
      <c r="I38" s="158">
        <v>0</v>
      </c>
      <c r="J38" s="160">
        <f t="shared" si="1"/>
        <v>12</v>
      </c>
      <c r="K38" s="116">
        <v>1</v>
      </c>
      <c r="L38" s="116">
        <v>0</v>
      </c>
      <c r="M38" s="164">
        <f>K38+L38</f>
        <v>1</v>
      </c>
      <c r="N38" s="116">
        <v>0</v>
      </c>
      <c r="O38" s="56"/>
    </row>
    <row r="39" spans="1:15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158">
        <v>1</v>
      </c>
      <c r="G39" s="158">
        <v>0</v>
      </c>
      <c r="H39" s="160">
        <f t="shared" si="4"/>
        <v>1</v>
      </c>
      <c r="I39" s="158">
        <v>0</v>
      </c>
      <c r="J39" s="160">
        <f t="shared" si="1"/>
        <v>1</v>
      </c>
      <c r="K39" s="116">
        <v>1</v>
      </c>
      <c r="L39" s="116">
        <v>0</v>
      </c>
      <c r="M39" s="164">
        <f t="shared" ref="M39:M50" si="7">K39+L39</f>
        <v>1</v>
      </c>
      <c r="N39" s="116">
        <v>0</v>
      </c>
      <c r="O39" s="56"/>
    </row>
    <row r="40" spans="1:15">
      <c r="A40" s="14"/>
      <c r="B40" s="10" t="s">
        <v>10</v>
      </c>
      <c r="C40" s="10"/>
      <c r="D40" s="13" t="s">
        <v>10</v>
      </c>
      <c r="E40" s="66">
        <v>11</v>
      </c>
      <c r="F40" s="158">
        <v>0</v>
      </c>
      <c r="G40" s="158">
        <v>0</v>
      </c>
      <c r="H40" s="160">
        <f t="shared" si="4"/>
        <v>0</v>
      </c>
      <c r="I40" s="158">
        <v>0</v>
      </c>
      <c r="J40" s="160">
        <f t="shared" si="1"/>
        <v>0</v>
      </c>
      <c r="K40" s="116">
        <v>0</v>
      </c>
      <c r="L40" s="116">
        <v>0</v>
      </c>
      <c r="M40" s="164">
        <f t="shared" si="7"/>
        <v>0</v>
      </c>
      <c r="N40" s="116">
        <v>0</v>
      </c>
      <c r="O40" s="56"/>
    </row>
    <row r="41" spans="1:15">
      <c r="A41" s="14"/>
      <c r="B41" s="10" t="s">
        <v>11</v>
      </c>
      <c r="C41" s="62"/>
      <c r="D41" s="13" t="s">
        <v>2</v>
      </c>
      <c r="E41" s="66">
        <v>10</v>
      </c>
      <c r="F41" s="158">
        <v>0</v>
      </c>
      <c r="G41" s="158">
        <v>0</v>
      </c>
      <c r="H41" s="160">
        <f t="shared" si="4"/>
        <v>0</v>
      </c>
      <c r="I41" s="158">
        <v>0</v>
      </c>
      <c r="J41" s="160">
        <f t="shared" si="1"/>
        <v>0</v>
      </c>
      <c r="K41" s="116">
        <v>0</v>
      </c>
      <c r="L41" s="116">
        <v>0</v>
      </c>
      <c r="M41" s="164">
        <f t="shared" si="7"/>
        <v>0</v>
      </c>
      <c r="N41" s="116">
        <v>0</v>
      </c>
      <c r="O41" s="56"/>
    </row>
    <row r="42" spans="1:15">
      <c r="A42" s="14"/>
      <c r="B42" s="10" t="s">
        <v>4</v>
      </c>
      <c r="C42" s="10"/>
      <c r="D42" s="13" t="s">
        <v>27</v>
      </c>
      <c r="E42" s="66">
        <v>9</v>
      </c>
      <c r="F42" s="158">
        <v>0</v>
      </c>
      <c r="G42" s="158">
        <v>0</v>
      </c>
      <c r="H42" s="160">
        <f t="shared" si="4"/>
        <v>0</v>
      </c>
      <c r="I42" s="158">
        <v>0</v>
      </c>
      <c r="J42" s="160">
        <f t="shared" si="1"/>
        <v>0</v>
      </c>
      <c r="K42" s="116">
        <v>0</v>
      </c>
      <c r="L42" s="116">
        <v>0</v>
      </c>
      <c r="M42" s="164">
        <f t="shared" si="7"/>
        <v>0</v>
      </c>
      <c r="N42" s="116">
        <v>0</v>
      </c>
      <c r="O42" s="56"/>
    </row>
    <row r="43" spans="1:15">
      <c r="A43" s="14"/>
      <c r="B43" s="10" t="s">
        <v>3</v>
      </c>
      <c r="C43" s="10" t="s">
        <v>5</v>
      </c>
      <c r="D43" s="13" t="s">
        <v>1</v>
      </c>
      <c r="E43" s="66">
        <v>8</v>
      </c>
      <c r="F43" s="158">
        <v>0</v>
      </c>
      <c r="G43" s="158">
        <v>0</v>
      </c>
      <c r="H43" s="160">
        <f t="shared" si="4"/>
        <v>0</v>
      </c>
      <c r="I43" s="158">
        <v>0</v>
      </c>
      <c r="J43" s="160">
        <f t="shared" si="1"/>
        <v>0</v>
      </c>
      <c r="K43" s="116">
        <v>0</v>
      </c>
      <c r="L43" s="116">
        <v>0</v>
      </c>
      <c r="M43" s="164">
        <f t="shared" si="7"/>
        <v>0</v>
      </c>
      <c r="N43" s="116">
        <v>0</v>
      </c>
      <c r="O43" s="56"/>
    </row>
    <row r="44" spans="1:15">
      <c r="A44" s="14"/>
      <c r="B44" s="10" t="s">
        <v>4</v>
      </c>
      <c r="C44" s="10"/>
      <c r="D44" s="13" t="s">
        <v>26</v>
      </c>
      <c r="E44" s="66">
        <v>7</v>
      </c>
      <c r="F44" s="158">
        <v>0</v>
      </c>
      <c r="G44" s="158">
        <v>0</v>
      </c>
      <c r="H44" s="160">
        <f t="shared" si="4"/>
        <v>0</v>
      </c>
      <c r="I44" s="158">
        <v>0</v>
      </c>
      <c r="J44" s="160">
        <f t="shared" si="1"/>
        <v>0</v>
      </c>
      <c r="K44" s="116">
        <v>0</v>
      </c>
      <c r="L44" s="116">
        <v>0</v>
      </c>
      <c r="M44" s="164">
        <f t="shared" si="7"/>
        <v>0</v>
      </c>
      <c r="N44" s="116">
        <v>0</v>
      </c>
      <c r="O44" s="56"/>
    </row>
    <row r="45" spans="1:15">
      <c r="A45" s="14"/>
      <c r="B45" s="10" t="s">
        <v>1</v>
      </c>
      <c r="C45" s="10"/>
      <c r="D45" s="13" t="s">
        <v>22</v>
      </c>
      <c r="E45" s="66">
        <v>6</v>
      </c>
      <c r="F45" s="158">
        <v>0</v>
      </c>
      <c r="G45" s="158">
        <v>0</v>
      </c>
      <c r="H45" s="160">
        <f t="shared" si="4"/>
        <v>0</v>
      </c>
      <c r="I45" s="158">
        <v>0</v>
      </c>
      <c r="J45" s="160">
        <f t="shared" si="1"/>
        <v>0</v>
      </c>
      <c r="K45" s="116">
        <v>0</v>
      </c>
      <c r="L45" s="116">
        <v>0</v>
      </c>
      <c r="M45" s="164">
        <f t="shared" si="7"/>
        <v>0</v>
      </c>
      <c r="N45" s="116">
        <v>0</v>
      </c>
      <c r="O45" s="56"/>
    </row>
    <row r="46" spans="1:15">
      <c r="A46" s="14"/>
      <c r="B46" s="10" t="s">
        <v>12</v>
      </c>
      <c r="C46" s="62"/>
      <c r="D46" s="13" t="s">
        <v>2</v>
      </c>
      <c r="E46" s="66">
        <v>5</v>
      </c>
      <c r="F46" s="158">
        <v>0</v>
      </c>
      <c r="G46" s="158">
        <v>0</v>
      </c>
      <c r="H46" s="160">
        <f t="shared" si="4"/>
        <v>0</v>
      </c>
      <c r="I46" s="158">
        <v>0</v>
      </c>
      <c r="J46" s="160">
        <f t="shared" si="1"/>
        <v>0</v>
      </c>
      <c r="K46" s="116">
        <v>1</v>
      </c>
      <c r="L46" s="116">
        <v>0</v>
      </c>
      <c r="M46" s="164">
        <f t="shared" si="7"/>
        <v>1</v>
      </c>
      <c r="N46" s="116">
        <v>0</v>
      </c>
      <c r="O46" s="56"/>
    </row>
    <row r="47" spans="1:15">
      <c r="A47" s="14"/>
      <c r="B47" s="10"/>
      <c r="C47" s="10"/>
      <c r="D47" s="13" t="s">
        <v>7</v>
      </c>
      <c r="E47" s="66">
        <v>4</v>
      </c>
      <c r="F47" s="158">
        <v>0</v>
      </c>
      <c r="G47" s="158">
        <v>0</v>
      </c>
      <c r="H47" s="160">
        <f t="shared" si="4"/>
        <v>0</v>
      </c>
      <c r="I47" s="158">
        <v>0</v>
      </c>
      <c r="J47" s="160">
        <f t="shared" si="1"/>
        <v>0</v>
      </c>
      <c r="K47" s="116">
        <v>0</v>
      </c>
      <c r="L47" s="116">
        <v>0</v>
      </c>
      <c r="M47" s="164">
        <f t="shared" si="7"/>
        <v>0</v>
      </c>
      <c r="N47" s="116">
        <v>0</v>
      </c>
      <c r="O47" s="56"/>
    </row>
    <row r="48" spans="1:15">
      <c r="A48" s="14"/>
      <c r="B48" s="10"/>
      <c r="C48" s="10" t="s">
        <v>1</v>
      </c>
      <c r="D48" s="13" t="s">
        <v>1</v>
      </c>
      <c r="E48" s="66">
        <v>3</v>
      </c>
      <c r="F48" s="158">
        <v>0</v>
      </c>
      <c r="G48" s="158">
        <v>0</v>
      </c>
      <c r="H48" s="160">
        <f t="shared" si="4"/>
        <v>0</v>
      </c>
      <c r="I48" s="158">
        <v>0</v>
      </c>
      <c r="J48" s="160">
        <f t="shared" si="1"/>
        <v>0</v>
      </c>
      <c r="K48" s="116">
        <v>0</v>
      </c>
      <c r="L48" s="116">
        <v>0</v>
      </c>
      <c r="M48" s="164">
        <f t="shared" si="7"/>
        <v>0</v>
      </c>
      <c r="N48" s="116">
        <v>0</v>
      </c>
      <c r="O48" s="56"/>
    </row>
    <row r="49" spans="1:15">
      <c r="A49" s="14"/>
      <c r="B49" s="10"/>
      <c r="C49" s="10"/>
      <c r="D49" s="13" t="s">
        <v>3</v>
      </c>
      <c r="E49" s="66">
        <v>2</v>
      </c>
      <c r="F49" s="158">
        <v>0</v>
      </c>
      <c r="G49" s="158">
        <v>0</v>
      </c>
      <c r="H49" s="160">
        <f t="shared" si="4"/>
        <v>0</v>
      </c>
      <c r="I49" s="158">
        <v>0</v>
      </c>
      <c r="J49" s="160">
        <f t="shared" si="1"/>
        <v>0</v>
      </c>
      <c r="K49" s="116">
        <v>0</v>
      </c>
      <c r="L49" s="116">
        <v>0</v>
      </c>
      <c r="M49" s="164">
        <f t="shared" si="7"/>
        <v>0</v>
      </c>
      <c r="N49" s="116">
        <v>0</v>
      </c>
      <c r="O49" s="56"/>
    </row>
    <row r="50" spans="1:15">
      <c r="A50" s="14"/>
      <c r="B50" s="12"/>
      <c r="C50" s="13"/>
      <c r="D50" s="12"/>
      <c r="E50" s="62">
        <v>1</v>
      </c>
      <c r="F50" s="159">
        <v>0</v>
      </c>
      <c r="G50" s="159">
        <v>0</v>
      </c>
      <c r="H50" s="167">
        <f t="shared" si="4"/>
        <v>0</v>
      </c>
      <c r="I50" s="159">
        <v>13</v>
      </c>
      <c r="J50" s="167">
        <f t="shared" si="1"/>
        <v>13</v>
      </c>
      <c r="K50" s="117">
        <v>0</v>
      </c>
      <c r="L50" s="117">
        <v>0</v>
      </c>
      <c r="M50" s="168">
        <f t="shared" si="7"/>
        <v>0</v>
      </c>
      <c r="N50" s="117">
        <v>0</v>
      </c>
      <c r="O50" s="56"/>
    </row>
    <row r="51" spans="1:15" ht="12.75" customHeight="1">
      <c r="A51" s="56"/>
      <c r="B51" s="314" t="s">
        <v>20</v>
      </c>
      <c r="C51" s="314"/>
      <c r="D51" s="314"/>
      <c r="E51" s="314"/>
      <c r="F51" s="160">
        <f t="shared" ref="F51:N51" si="8">SUM(F38:F50)</f>
        <v>13</v>
      </c>
      <c r="G51" s="160">
        <f t="shared" si="8"/>
        <v>0</v>
      </c>
      <c r="H51" s="160">
        <f t="shared" si="8"/>
        <v>13</v>
      </c>
      <c r="I51" s="160">
        <f t="shared" si="8"/>
        <v>13</v>
      </c>
      <c r="J51" s="160">
        <f t="shared" si="8"/>
        <v>26</v>
      </c>
      <c r="K51" s="160">
        <f t="shared" si="8"/>
        <v>3</v>
      </c>
      <c r="L51" s="160">
        <f t="shared" si="8"/>
        <v>0</v>
      </c>
      <c r="M51" s="160">
        <f t="shared" si="8"/>
        <v>3</v>
      </c>
      <c r="N51" s="160">
        <f t="shared" si="8"/>
        <v>0</v>
      </c>
      <c r="O51" s="56"/>
    </row>
    <row r="52" spans="1:15">
      <c r="A52" s="56"/>
      <c r="B52" s="309" t="s">
        <v>37</v>
      </c>
      <c r="C52" s="310"/>
      <c r="D52" s="310"/>
      <c r="E52" s="311"/>
      <c r="F52" s="158">
        <v>0</v>
      </c>
      <c r="G52" s="158">
        <v>0</v>
      </c>
      <c r="H52" s="158">
        <v>0</v>
      </c>
      <c r="I52" s="158">
        <v>0</v>
      </c>
      <c r="J52" s="158">
        <v>0</v>
      </c>
      <c r="K52" s="158">
        <v>0</v>
      </c>
      <c r="L52" s="158">
        <v>3</v>
      </c>
      <c r="M52" s="158">
        <f>SUM(K52:L52)</f>
        <v>3</v>
      </c>
      <c r="N52" s="158">
        <v>6</v>
      </c>
      <c r="O52" s="56"/>
    </row>
    <row r="53" spans="1:15" ht="12.75" customHeight="1">
      <c r="A53" s="56"/>
      <c r="B53" s="313" t="s">
        <v>40</v>
      </c>
      <c r="C53" s="313"/>
      <c r="D53" s="313"/>
      <c r="E53" s="313"/>
      <c r="F53" s="169">
        <f t="shared" ref="F53:J53" si="9">+F23+F37+F51+F52</f>
        <v>2203</v>
      </c>
      <c r="G53" s="169">
        <f t="shared" si="9"/>
        <v>155</v>
      </c>
      <c r="H53" s="169">
        <f t="shared" si="9"/>
        <v>2358</v>
      </c>
      <c r="I53" s="169">
        <f t="shared" si="9"/>
        <v>120</v>
      </c>
      <c r="J53" s="169">
        <f t="shared" si="9"/>
        <v>2478</v>
      </c>
      <c r="K53" s="169">
        <f>+K23+K37+K51+K52</f>
        <v>615</v>
      </c>
      <c r="L53" s="169">
        <f t="shared" ref="L53:N53" si="10">+L23+L37+L51+L52</f>
        <v>90</v>
      </c>
      <c r="M53" s="169">
        <f t="shared" si="10"/>
        <v>705</v>
      </c>
      <c r="N53" s="169">
        <f t="shared" si="10"/>
        <v>111</v>
      </c>
      <c r="O53" s="56"/>
    </row>
    <row r="54" spans="1:15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5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"/>
  </protectedRanges>
  <mergeCells count="17">
    <mergeCell ref="B23:E23"/>
    <mergeCell ref="B37:E37"/>
    <mergeCell ref="B51:E51"/>
    <mergeCell ref="B52:E52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="90" zoomScaleNormal="90" workbookViewId="0">
      <selection activeCell="F10" sqref="F10:N5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62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63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43465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4" t="s">
        <v>16</v>
      </c>
      <c r="G9" s="64" t="s">
        <v>17</v>
      </c>
      <c r="H9" s="64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09"/>
      <c r="D10" s="9"/>
      <c r="E10" s="66">
        <v>13</v>
      </c>
      <c r="F10" s="158">
        <v>262</v>
      </c>
      <c r="G10" s="158">
        <v>7</v>
      </c>
      <c r="H10" s="160">
        <f>F10+G10</f>
        <v>269</v>
      </c>
      <c r="I10" s="158"/>
      <c r="J10" s="160">
        <f>H10+I10</f>
        <v>269</v>
      </c>
      <c r="K10" s="116">
        <v>322</v>
      </c>
      <c r="L10" s="116">
        <v>34</v>
      </c>
      <c r="M10" s="161">
        <f>K10+L10</f>
        <v>356</v>
      </c>
      <c r="N10" s="116">
        <v>38</v>
      </c>
    </row>
    <row r="11" spans="1:14">
      <c r="A11" s="14"/>
      <c r="B11" s="10" t="s">
        <v>1</v>
      </c>
      <c r="C11" s="15" t="s">
        <v>0</v>
      </c>
      <c r="D11" s="9"/>
      <c r="E11" s="66">
        <v>12</v>
      </c>
      <c r="F11" s="158">
        <v>7</v>
      </c>
      <c r="G11" s="158"/>
      <c r="H11" s="160">
        <f t="shared" ref="H11:H22" si="0">F11+G11</f>
        <v>7</v>
      </c>
      <c r="I11" s="158"/>
      <c r="J11" s="160">
        <f t="shared" ref="J11:J50" si="1">H11+I11</f>
        <v>7</v>
      </c>
      <c r="K11" s="116">
        <v>2</v>
      </c>
      <c r="L11" s="116"/>
      <c r="M11" s="161">
        <f t="shared" ref="M11:M22" si="2">K11+L11</f>
        <v>2</v>
      </c>
      <c r="N11" s="116"/>
    </row>
    <row r="12" spans="1:14">
      <c r="A12" s="14"/>
      <c r="B12" s="10" t="s">
        <v>2</v>
      </c>
      <c r="C12" s="16"/>
      <c r="D12" s="11" t="s">
        <v>6</v>
      </c>
      <c r="E12" s="66">
        <v>11</v>
      </c>
      <c r="F12" s="158">
        <v>5</v>
      </c>
      <c r="G12" s="158"/>
      <c r="H12" s="160">
        <f t="shared" si="0"/>
        <v>5</v>
      </c>
      <c r="I12" s="158"/>
      <c r="J12" s="160">
        <f t="shared" si="1"/>
        <v>5</v>
      </c>
      <c r="K12" s="116"/>
      <c r="L12" s="116"/>
      <c r="M12" s="161">
        <f t="shared" si="2"/>
        <v>0</v>
      </c>
      <c r="N12" s="116"/>
    </row>
    <row r="13" spans="1:14">
      <c r="A13" s="14"/>
      <c r="B13" s="10" t="s">
        <v>1</v>
      </c>
      <c r="C13" s="15"/>
      <c r="D13" s="11" t="s">
        <v>10</v>
      </c>
      <c r="E13" s="66">
        <v>10</v>
      </c>
      <c r="F13" s="158">
        <v>10</v>
      </c>
      <c r="G13" s="158"/>
      <c r="H13" s="160">
        <f t="shared" si="0"/>
        <v>10</v>
      </c>
      <c r="I13" s="158"/>
      <c r="J13" s="160">
        <f t="shared" si="1"/>
        <v>10</v>
      </c>
      <c r="K13" s="116"/>
      <c r="L13" s="116"/>
      <c r="M13" s="161">
        <f t="shared" si="2"/>
        <v>0</v>
      </c>
      <c r="N13" s="116"/>
    </row>
    <row r="14" spans="1:14">
      <c r="A14" s="14"/>
      <c r="B14" s="10" t="s">
        <v>3</v>
      </c>
      <c r="C14" s="15"/>
      <c r="D14" s="11" t="s">
        <v>25</v>
      </c>
      <c r="E14" s="66">
        <v>9</v>
      </c>
      <c r="F14" s="158">
        <v>4</v>
      </c>
      <c r="G14" s="158"/>
      <c r="H14" s="160">
        <f t="shared" si="0"/>
        <v>4</v>
      </c>
      <c r="I14" s="158"/>
      <c r="J14" s="160">
        <f t="shared" si="1"/>
        <v>4</v>
      </c>
      <c r="K14" s="116"/>
      <c r="L14" s="116"/>
      <c r="M14" s="161">
        <f t="shared" si="2"/>
        <v>0</v>
      </c>
      <c r="N14" s="116"/>
    </row>
    <row r="15" spans="1:14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158">
        <v>22</v>
      </c>
      <c r="G15" s="158"/>
      <c r="H15" s="160">
        <f t="shared" si="0"/>
        <v>22</v>
      </c>
      <c r="I15" s="158"/>
      <c r="J15" s="160">
        <f t="shared" si="1"/>
        <v>22</v>
      </c>
      <c r="K15" s="116"/>
      <c r="L15" s="116"/>
      <c r="M15" s="161">
        <f t="shared" si="2"/>
        <v>0</v>
      </c>
      <c r="N15" s="116"/>
    </row>
    <row r="16" spans="1:14">
      <c r="A16" s="14"/>
      <c r="B16" s="10" t="s">
        <v>6</v>
      </c>
      <c r="C16" s="15"/>
      <c r="D16" s="11" t="s">
        <v>12</v>
      </c>
      <c r="E16" s="66">
        <v>7</v>
      </c>
      <c r="F16" s="158">
        <v>2</v>
      </c>
      <c r="G16" s="158"/>
      <c r="H16" s="160">
        <f t="shared" si="0"/>
        <v>2</v>
      </c>
      <c r="I16" s="158"/>
      <c r="J16" s="160">
        <f t="shared" si="1"/>
        <v>2</v>
      </c>
      <c r="K16" s="116"/>
      <c r="L16" s="116"/>
      <c r="M16" s="161">
        <f t="shared" si="2"/>
        <v>0</v>
      </c>
      <c r="N16" s="116"/>
    </row>
    <row r="17" spans="1:14">
      <c r="A17" s="14"/>
      <c r="B17" s="10" t="s">
        <v>7</v>
      </c>
      <c r="C17" s="16"/>
      <c r="D17" s="11" t="s">
        <v>4</v>
      </c>
      <c r="E17" s="66">
        <v>6</v>
      </c>
      <c r="F17" s="158">
        <v>18</v>
      </c>
      <c r="G17" s="158"/>
      <c r="H17" s="160">
        <f t="shared" si="0"/>
        <v>18</v>
      </c>
      <c r="I17" s="158"/>
      <c r="J17" s="160">
        <f t="shared" si="1"/>
        <v>18</v>
      </c>
      <c r="K17" s="116"/>
      <c r="L17" s="116"/>
      <c r="M17" s="161">
        <f t="shared" si="2"/>
        <v>0</v>
      </c>
      <c r="N17" s="116"/>
    </row>
    <row r="18" spans="1:14">
      <c r="A18" s="14"/>
      <c r="B18" s="10" t="s">
        <v>1</v>
      </c>
      <c r="C18" s="15"/>
      <c r="D18" s="11" t="s">
        <v>9</v>
      </c>
      <c r="E18" s="66">
        <v>5</v>
      </c>
      <c r="F18" s="158">
        <v>24</v>
      </c>
      <c r="G18" s="158"/>
      <c r="H18" s="160">
        <f t="shared" si="0"/>
        <v>24</v>
      </c>
      <c r="I18" s="158"/>
      <c r="J18" s="160">
        <f t="shared" si="1"/>
        <v>24</v>
      </c>
      <c r="K18" s="116">
        <v>1</v>
      </c>
      <c r="L18" s="116"/>
      <c r="M18" s="161">
        <f t="shared" si="2"/>
        <v>1</v>
      </c>
      <c r="N18" s="116"/>
    </row>
    <row r="19" spans="1:14">
      <c r="A19" s="14"/>
      <c r="B19" s="10"/>
      <c r="C19" s="15"/>
      <c r="D19" s="11" t="s">
        <v>12</v>
      </c>
      <c r="E19" s="66">
        <v>4</v>
      </c>
      <c r="F19" s="158">
        <v>25</v>
      </c>
      <c r="G19" s="158"/>
      <c r="H19" s="160">
        <f t="shared" si="0"/>
        <v>25</v>
      </c>
      <c r="I19" s="158"/>
      <c r="J19" s="160">
        <f t="shared" si="1"/>
        <v>25</v>
      </c>
      <c r="K19" s="116">
        <v>1</v>
      </c>
      <c r="L19" s="116"/>
      <c r="M19" s="161">
        <f t="shared" si="2"/>
        <v>1</v>
      </c>
      <c r="N19" s="116"/>
    </row>
    <row r="20" spans="1:14">
      <c r="A20" s="14"/>
      <c r="B20" s="10"/>
      <c r="C20" s="15" t="s">
        <v>1</v>
      </c>
      <c r="D20" s="9"/>
      <c r="E20" s="66">
        <v>3</v>
      </c>
      <c r="F20" s="158">
        <v>3</v>
      </c>
      <c r="G20" s="158">
        <v>29</v>
      </c>
      <c r="H20" s="160">
        <f t="shared" si="0"/>
        <v>32</v>
      </c>
      <c r="I20" s="158"/>
      <c r="J20" s="160">
        <f t="shared" si="1"/>
        <v>32</v>
      </c>
      <c r="K20" s="116"/>
      <c r="L20" s="116"/>
      <c r="M20" s="161">
        <f t="shared" si="2"/>
        <v>0</v>
      </c>
      <c r="N20" s="116"/>
    </row>
    <row r="21" spans="1:14">
      <c r="A21" s="14"/>
      <c r="B21" s="10"/>
      <c r="C21" s="15"/>
      <c r="D21" s="9"/>
      <c r="E21" s="66">
        <v>2</v>
      </c>
      <c r="F21" s="158"/>
      <c r="G21" s="158">
        <v>36</v>
      </c>
      <c r="H21" s="160">
        <f t="shared" si="0"/>
        <v>36</v>
      </c>
      <c r="I21" s="158"/>
      <c r="J21" s="160">
        <f t="shared" si="1"/>
        <v>36</v>
      </c>
      <c r="K21" s="116"/>
      <c r="L21" s="116"/>
      <c r="M21" s="161">
        <f t="shared" si="2"/>
        <v>0</v>
      </c>
      <c r="N21" s="116"/>
    </row>
    <row r="22" spans="1:14">
      <c r="A22" s="14"/>
      <c r="B22" s="12"/>
      <c r="C22" s="16"/>
      <c r="D22" s="9"/>
      <c r="E22" s="62">
        <v>1</v>
      </c>
      <c r="F22" s="158"/>
      <c r="G22" s="158">
        <v>1</v>
      </c>
      <c r="H22" s="160">
        <f t="shared" si="0"/>
        <v>1</v>
      </c>
      <c r="I22" s="158">
        <v>23</v>
      </c>
      <c r="J22" s="160">
        <f t="shared" si="1"/>
        <v>24</v>
      </c>
      <c r="K22" s="116"/>
      <c r="L22" s="116"/>
      <c r="M22" s="161">
        <f t="shared" si="2"/>
        <v>0</v>
      </c>
      <c r="N22" s="116"/>
    </row>
    <row r="23" spans="1:14" ht="12.75" customHeight="1">
      <c r="A23" s="14"/>
      <c r="B23" s="309" t="s">
        <v>18</v>
      </c>
      <c r="C23" s="310"/>
      <c r="D23" s="310"/>
      <c r="E23" s="311"/>
      <c r="F23" s="160">
        <f t="shared" ref="F23:N23" si="3">SUM(F10:F22)</f>
        <v>382</v>
      </c>
      <c r="G23" s="160">
        <f t="shared" si="3"/>
        <v>73</v>
      </c>
      <c r="H23" s="162">
        <f t="shared" si="3"/>
        <v>455</v>
      </c>
      <c r="I23" s="160">
        <f t="shared" si="3"/>
        <v>23</v>
      </c>
      <c r="J23" s="162">
        <f t="shared" si="3"/>
        <v>478</v>
      </c>
      <c r="K23" s="163">
        <f t="shared" si="3"/>
        <v>326</v>
      </c>
      <c r="L23" s="163">
        <f t="shared" si="3"/>
        <v>34</v>
      </c>
      <c r="M23" s="160">
        <f t="shared" si="3"/>
        <v>360</v>
      </c>
      <c r="N23" s="160">
        <f t="shared" si="3"/>
        <v>38</v>
      </c>
    </row>
    <row r="24" spans="1:14">
      <c r="A24" s="14"/>
      <c r="B24" s="10"/>
      <c r="C24" s="10"/>
      <c r="D24" s="13"/>
      <c r="E24" s="12">
        <v>13</v>
      </c>
      <c r="F24" s="158">
        <v>289</v>
      </c>
      <c r="G24" s="158">
        <v>38</v>
      </c>
      <c r="H24" s="160">
        <f>F24+G24</f>
        <v>327</v>
      </c>
      <c r="I24" s="158"/>
      <c r="J24" s="160">
        <f t="shared" si="1"/>
        <v>327</v>
      </c>
      <c r="K24" s="116">
        <v>285</v>
      </c>
      <c r="L24" s="116">
        <v>34</v>
      </c>
      <c r="M24" s="164">
        <f>K24+L24</f>
        <v>319</v>
      </c>
      <c r="N24" s="116">
        <v>47</v>
      </c>
    </row>
    <row r="25" spans="1:14">
      <c r="A25" s="14"/>
      <c r="B25" s="10"/>
      <c r="C25" s="10" t="s">
        <v>0</v>
      </c>
      <c r="D25" s="13"/>
      <c r="E25" s="66">
        <v>12</v>
      </c>
      <c r="F25" s="158">
        <v>17</v>
      </c>
      <c r="G25" s="158"/>
      <c r="H25" s="160">
        <f t="shared" ref="H25:H50" si="4">F25+G25</f>
        <v>17</v>
      </c>
      <c r="I25" s="158"/>
      <c r="J25" s="160">
        <f t="shared" si="1"/>
        <v>17</v>
      </c>
      <c r="K25" s="116"/>
      <c r="L25" s="116"/>
      <c r="M25" s="164">
        <f t="shared" ref="M25:M36" si="5">K25+L25</f>
        <v>0</v>
      </c>
      <c r="N25" s="116"/>
    </row>
    <row r="26" spans="1:14">
      <c r="A26" s="14"/>
      <c r="B26" s="10" t="s">
        <v>7</v>
      </c>
      <c r="C26" s="12"/>
      <c r="D26" s="13"/>
      <c r="E26" s="66">
        <v>11</v>
      </c>
      <c r="F26" s="158">
        <v>16</v>
      </c>
      <c r="G26" s="158"/>
      <c r="H26" s="160">
        <f t="shared" si="4"/>
        <v>16</v>
      </c>
      <c r="I26" s="158"/>
      <c r="J26" s="160">
        <f t="shared" si="1"/>
        <v>16</v>
      </c>
      <c r="K26" s="116">
        <v>1</v>
      </c>
      <c r="L26" s="116"/>
      <c r="M26" s="164">
        <f t="shared" si="5"/>
        <v>1</v>
      </c>
      <c r="N26" s="116"/>
    </row>
    <row r="27" spans="1:14">
      <c r="A27" s="14"/>
      <c r="B27" s="10" t="s">
        <v>8</v>
      </c>
      <c r="C27" s="10"/>
      <c r="D27" s="13" t="s">
        <v>26</v>
      </c>
      <c r="E27" s="66">
        <v>10</v>
      </c>
      <c r="F27" s="158">
        <v>12</v>
      </c>
      <c r="G27" s="158"/>
      <c r="H27" s="160">
        <f t="shared" si="4"/>
        <v>12</v>
      </c>
      <c r="I27" s="158"/>
      <c r="J27" s="160">
        <f t="shared" si="1"/>
        <v>12</v>
      </c>
      <c r="K27" s="116"/>
      <c r="L27" s="116"/>
      <c r="M27" s="164">
        <f t="shared" si="5"/>
        <v>0</v>
      </c>
      <c r="N27" s="116"/>
    </row>
    <row r="28" spans="1:14">
      <c r="A28" s="14"/>
      <c r="B28" s="10" t="s">
        <v>0</v>
      </c>
      <c r="C28" s="10"/>
      <c r="D28" s="13" t="s">
        <v>8</v>
      </c>
      <c r="E28" s="66">
        <v>9</v>
      </c>
      <c r="F28" s="158">
        <v>9</v>
      </c>
      <c r="G28" s="158"/>
      <c r="H28" s="160">
        <f t="shared" si="4"/>
        <v>9</v>
      </c>
      <c r="I28" s="158"/>
      <c r="J28" s="160">
        <f t="shared" si="1"/>
        <v>9</v>
      </c>
      <c r="K28" s="116"/>
      <c r="L28" s="116"/>
      <c r="M28" s="164">
        <f t="shared" si="5"/>
        <v>0</v>
      </c>
      <c r="N28" s="116"/>
    </row>
    <row r="29" spans="1:14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158">
        <v>26</v>
      </c>
      <c r="G29" s="158"/>
      <c r="H29" s="160">
        <f t="shared" si="4"/>
        <v>26</v>
      </c>
      <c r="I29" s="158"/>
      <c r="J29" s="160">
        <f t="shared" si="1"/>
        <v>26</v>
      </c>
      <c r="K29" s="116"/>
      <c r="L29" s="116"/>
      <c r="M29" s="164">
        <f t="shared" si="5"/>
        <v>0</v>
      </c>
      <c r="N29" s="116"/>
    </row>
    <row r="30" spans="1:14">
      <c r="A30" s="14"/>
      <c r="B30" s="10" t="s">
        <v>4</v>
      </c>
      <c r="C30" s="10"/>
      <c r="D30" s="13" t="s">
        <v>4</v>
      </c>
      <c r="E30" s="66">
        <v>7</v>
      </c>
      <c r="F30" s="158">
        <v>6</v>
      </c>
      <c r="G30" s="158"/>
      <c r="H30" s="160">
        <f t="shared" si="4"/>
        <v>6</v>
      </c>
      <c r="I30" s="158"/>
      <c r="J30" s="160">
        <f t="shared" si="1"/>
        <v>6</v>
      </c>
      <c r="K30" s="116"/>
      <c r="L30" s="116">
        <v>1</v>
      </c>
      <c r="M30" s="164">
        <f t="shared" si="5"/>
        <v>1</v>
      </c>
      <c r="N30" s="116">
        <v>1</v>
      </c>
    </row>
    <row r="31" spans="1:14">
      <c r="A31" s="14"/>
      <c r="B31" s="10" t="s">
        <v>0</v>
      </c>
      <c r="C31" s="10"/>
      <c r="D31" s="13" t="s">
        <v>9</v>
      </c>
      <c r="E31" s="66">
        <v>6</v>
      </c>
      <c r="F31" s="158">
        <v>21</v>
      </c>
      <c r="G31" s="158"/>
      <c r="H31" s="160">
        <f t="shared" si="4"/>
        <v>21</v>
      </c>
      <c r="I31" s="158"/>
      <c r="J31" s="160">
        <f t="shared" si="1"/>
        <v>21</v>
      </c>
      <c r="K31" s="116"/>
      <c r="L31" s="116"/>
      <c r="M31" s="164">
        <f t="shared" si="5"/>
        <v>0</v>
      </c>
      <c r="N31" s="116"/>
    </row>
    <row r="32" spans="1:14">
      <c r="A32" s="14"/>
      <c r="B32" s="10" t="s">
        <v>9</v>
      </c>
      <c r="C32" s="62"/>
      <c r="D32" s="13"/>
      <c r="E32" s="66">
        <v>5</v>
      </c>
      <c r="F32" s="158">
        <v>44</v>
      </c>
      <c r="G32" s="158"/>
      <c r="H32" s="160">
        <f t="shared" si="4"/>
        <v>44</v>
      </c>
      <c r="I32" s="158"/>
      <c r="J32" s="160">
        <f t="shared" si="1"/>
        <v>44</v>
      </c>
      <c r="K32" s="116"/>
      <c r="L32" s="116"/>
      <c r="M32" s="164">
        <f t="shared" si="5"/>
        <v>0</v>
      </c>
      <c r="N32" s="116"/>
    </row>
    <row r="33" spans="1:14">
      <c r="A33" s="14"/>
      <c r="B33" s="10"/>
      <c r="C33" s="10"/>
      <c r="D33" s="13"/>
      <c r="E33" s="66">
        <v>4</v>
      </c>
      <c r="F33" s="158">
        <v>39</v>
      </c>
      <c r="G33" s="158"/>
      <c r="H33" s="160">
        <f t="shared" si="4"/>
        <v>39</v>
      </c>
      <c r="I33" s="158"/>
      <c r="J33" s="160">
        <f t="shared" si="1"/>
        <v>39</v>
      </c>
      <c r="K33" s="116">
        <v>1</v>
      </c>
      <c r="L33" s="116"/>
      <c r="M33" s="164">
        <f t="shared" si="5"/>
        <v>1</v>
      </c>
      <c r="N33" s="116"/>
    </row>
    <row r="34" spans="1:14">
      <c r="A34" s="14"/>
      <c r="B34" s="10"/>
      <c r="C34" s="10" t="s">
        <v>1</v>
      </c>
      <c r="D34" s="13"/>
      <c r="E34" s="66">
        <v>3</v>
      </c>
      <c r="F34" s="158">
        <v>2</v>
      </c>
      <c r="G34" s="158">
        <v>29</v>
      </c>
      <c r="H34" s="160">
        <f t="shared" si="4"/>
        <v>31</v>
      </c>
      <c r="I34" s="158"/>
      <c r="J34" s="160">
        <f t="shared" si="1"/>
        <v>31</v>
      </c>
      <c r="K34" s="116"/>
      <c r="L34" s="116"/>
      <c r="M34" s="164">
        <f t="shared" si="5"/>
        <v>0</v>
      </c>
      <c r="N34" s="116"/>
    </row>
    <row r="35" spans="1:14">
      <c r="A35" s="14"/>
      <c r="B35" s="10"/>
      <c r="C35" s="10"/>
      <c r="D35" s="13"/>
      <c r="E35" s="66">
        <v>2</v>
      </c>
      <c r="F35" s="158"/>
      <c r="G35" s="158">
        <v>27</v>
      </c>
      <c r="H35" s="160">
        <f t="shared" si="4"/>
        <v>27</v>
      </c>
      <c r="I35" s="158"/>
      <c r="J35" s="160">
        <f t="shared" si="1"/>
        <v>27</v>
      </c>
      <c r="K35" s="116"/>
      <c r="L35" s="116"/>
      <c r="M35" s="164">
        <f t="shared" si="5"/>
        <v>0</v>
      </c>
      <c r="N35" s="116"/>
    </row>
    <row r="36" spans="1:14">
      <c r="A36" s="14"/>
      <c r="B36" s="12"/>
      <c r="C36" s="12"/>
      <c r="D36" s="13"/>
      <c r="E36" s="62">
        <v>1</v>
      </c>
      <c r="F36" s="158"/>
      <c r="G36" s="158">
        <v>15</v>
      </c>
      <c r="H36" s="160">
        <f t="shared" si="4"/>
        <v>15</v>
      </c>
      <c r="I36" s="158">
        <v>41</v>
      </c>
      <c r="J36" s="160">
        <f t="shared" si="1"/>
        <v>56</v>
      </c>
      <c r="K36" s="116"/>
      <c r="L36" s="116"/>
      <c r="M36" s="164">
        <f t="shared" si="5"/>
        <v>0</v>
      </c>
      <c r="N36" s="116"/>
    </row>
    <row r="37" spans="1:14" ht="12.75" customHeight="1">
      <c r="A37" s="14"/>
      <c r="B37" s="309" t="s">
        <v>19</v>
      </c>
      <c r="C37" s="310"/>
      <c r="D37" s="310"/>
      <c r="E37" s="310"/>
      <c r="F37" s="163">
        <f t="shared" ref="F37:N37" si="6">SUM(F24:F36)</f>
        <v>481</v>
      </c>
      <c r="G37" s="160">
        <f t="shared" si="6"/>
        <v>109</v>
      </c>
      <c r="H37" s="165">
        <f t="shared" si="6"/>
        <v>590</v>
      </c>
      <c r="I37" s="166">
        <f t="shared" si="6"/>
        <v>41</v>
      </c>
      <c r="J37" s="162">
        <f t="shared" si="6"/>
        <v>631</v>
      </c>
      <c r="K37" s="163">
        <f t="shared" si="6"/>
        <v>287</v>
      </c>
      <c r="L37" s="160">
        <f t="shared" si="6"/>
        <v>35</v>
      </c>
      <c r="M37" s="162">
        <f t="shared" si="6"/>
        <v>322</v>
      </c>
      <c r="N37" s="163">
        <f t="shared" si="6"/>
        <v>48</v>
      </c>
    </row>
    <row r="38" spans="1:14">
      <c r="A38" s="14"/>
      <c r="B38" s="62"/>
      <c r="C38" s="62"/>
      <c r="D38" s="110"/>
      <c r="E38" s="66">
        <v>13</v>
      </c>
      <c r="F38" s="158">
        <v>2</v>
      </c>
      <c r="G38" s="158"/>
      <c r="H38" s="160">
        <f t="shared" si="4"/>
        <v>2</v>
      </c>
      <c r="I38" s="158"/>
      <c r="J38" s="160">
        <f t="shared" si="1"/>
        <v>2</v>
      </c>
      <c r="K38" s="116">
        <v>1</v>
      </c>
      <c r="L38" s="116"/>
      <c r="M38" s="164">
        <f>K38+L38</f>
        <v>1</v>
      </c>
      <c r="N38" s="116"/>
    </row>
    <row r="39" spans="1:14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158"/>
      <c r="G39" s="158"/>
      <c r="H39" s="160">
        <f t="shared" si="4"/>
        <v>0</v>
      </c>
      <c r="I39" s="158"/>
      <c r="J39" s="160">
        <f t="shared" si="1"/>
        <v>0</v>
      </c>
      <c r="K39" s="116"/>
      <c r="L39" s="116"/>
      <c r="M39" s="164">
        <f t="shared" ref="M39:M50" si="7">K39+L39</f>
        <v>0</v>
      </c>
      <c r="N39" s="116"/>
    </row>
    <row r="40" spans="1:14">
      <c r="A40" s="14"/>
      <c r="B40" s="10" t="s">
        <v>10</v>
      </c>
      <c r="C40" s="10"/>
      <c r="D40" s="13" t="s">
        <v>10</v>
      </c>
      <c r="E40" s="66">
        <v>11</v>
      </c>
      <c r="F40" s="158">
        <v>1</v>
      </c>
      <c r="G40" s="158"/>
      <c r="H40" s="160">
        <f t="shared" si="4"/>
        <v>1</v>
      </c>
      <c r="I40" s="158"/>
      <c r="J40" s="160">
        <f t="shared" si="1"/>
        <v>1</v>
      </c>
      <c r="K40" s="116"/>
      <c r="L40" s="116"/>
      <c r="M40" s="164">
        <f t="shared" si="7"/>
        <v>0</v>
      </c>
      <c r="N40" s="116"/>
    </row>
    <row r="41" spans="1:14">
      <c r="A41" s="14"/>
      <c r="B41" s="10" t="s">
        <v>11</v>
      </c>
      <c r="C41" s="62"/>
      <c r="D41" s="13" t="s">
        <v>2</v>
      </c>
      <c r="E41" s="66">
        <v>10</v>
      </c>
      <c r="F41" s="158"/>
      <c r="G41" s="158"/>
      <c r="H41" s="160">
        <f t="shared" si="4"/>
        <v>0</v>
      </c>
      <c r="I41" s="158"/>
      <c r="J41" s="160">
        <f t="shared" si="1"/>
        <v>0</v>
      </c>
      <c r="K41" s="116"/>
      <c r="L41" s="116"/>
      <c r="M41" s="164">
        <f t="shared" si="7"/>
        <v>0</v>
      </c>
      <c r="N41" s="116"/>
    </row>
    <row r="42" spans="1:14">
      <c r="A42" s="14"/>
      <c r="B42" s="10" t="s">
        <v>4</v>
      </c>
      <c r="C42" s="10"/>
      <c r="D42" s="13" t="s">
        <v>27</v>
      </c>
      <c r="E42" s="66">
        <v>9</v>
      </c>
      <c r="F42" s="158"/>
      <c r="G42" s="158"/>
      <c r="H42" s="160">
        <f t="shared" si="4"/>
        <v>0</v>
      </c>
      <c r="I42" s="158"/>
      <c r="J42" s="160">
        <f t="shared" si="1"/>
        <v>0</v>
      </c>
      <c r="K42" s="116"/>
      <c r="L42" s="116"/>
      <c r="M42" s="164">
        <f t="shared" si="7"/>
        <v>0</v>
      </c>
      <c r="N42" s="116"/>
    </row>
    <row r="43" spans="1:14">
      <c r="A43" s="14"/>
      <c r="B43" s="10" t="s">
        <v>3</v>
      </c>
      <c r="C43" s="10" t="s">
        <v>5</v>
      </c>
      <c r="D43" s="13" t="s">
        <v>1</v>
      </c>
      <c r="E43" s="66">
        <v>8</v>
      </c>
      <c r="F43" s="158"/>
      <c r="G43" s="158"/>
      <c r="H43" s="160">
        <f t="shared" si="4"/>
        <v>0</v>
      </c>
      <c r="I43" s="158"/>
      <c r="J43" s="160">
        <f t="shared" si="1"/>
        <v>0</v>
      </c>
      <c r="K43" s="116"/>
      <c r="L43" s="116"/>
      <c r="M43" s="164">
        <f t="shared" si="7"/>
        <v>0</v>
      </c>
      <c r="N43" s="116"/>
    </row>
    <row r="44" spans="1:14">
      <c r="A44" s="14"/>
      <c r="B44" s="10" t="s">
        <v>4</v>
      </c>
      <c r="C44" s="10"/>
      <c r="D44" s="13" t="s">
        <v>26</v>
      </c>
      <c r="E44" s="66">
        <v>7</v>
      </c>
      <c r="F44" s="158"/>
      <c r="G44" s="158"/>
      <c r="H44" s="160">
        <f t="shared" si="4"/>
        <v>0</v>
      </c>
      <c r="I44" s="158"/>
      <c r="J44" s="160">
        <f t="shared" si="1"/>
        <v>0</v>
      </c>
      <c r="K44" s="116"/>
      <c r="L44" s="116"/>
      <c r="M44" s="164">
        <f t="shared" si="7"/>
        <v>0</v>
      </c>
      <c r="N44" s="116"/>
    </row>
    <row r="45" spans="1:14">
      <c r="A45" s="14"/>
      <c r="B45" s="10" t="s">
        <v>1</v>
      </c>
      <c r="C45" s="10"/>
      <c r="D45" s="13" t="s">
        <v>22</v>
      </c>
      <c r="E45" s="66">
        <v>6</v>
      </c>
      <c r="F45" s="158"/>
      <c r="G45" s="158"/>
      <c r="H45" s="160">
        <f t="shared" si="4"/>
        <v>0</v>
      </c>
      <c r="I45" s="158"/>
      <c r="J45" s="160">
        <f t="shared" si="1"/>
        <v>0</v>
      </c>
      <c r="K45" s="116"/>
      <c r="L45" s="116"/>
      <c r="M45" s="164">
        <f t="shared" si="7"/>
        <v>0</v>
      </c>
      <c r="N45" s="116"/>
    </row>
    <row r="46" spans="1:14">
      <c r="A46" s="14"/>
      <c r="B46" s="10" t="s">
        <v>12</v>
      </c>
      <c r="C46" s="62"/>
      <c r="D46" s="13" t="s">
        <v>2</v>
      </c>
      <c r="E46" s="66">
        <v>5</v>
      </c>
      <c r="F46" s="158"/>
      <c r="G46" s="158"/>
      <c r="H46" s="160">
        <f t="shared" si="4"/>
        <v>0</v>
      </c>
      <c r="I46" s="158"/>
      <c r="J46" s="160">
        <f t="shared" si="1"/>
        <v>0</v>
      </c>
      <c r="K46" s="116"/>
      <c r="L46" s="116"/>
      <c r="M46" s="164">
        <f t="shared" si="7"/>
        <v>0</v>
      </c>
      <c r="N46" s="116"/>
    </row>
    <row r="47" spans="1:14">
      <c r="A47" s="14"/>
      <c r="B47" s="10"/>
      <c r="C47" s="10"/>
      <c r="D47" s="13" t="s">
        <v>7</v>
      </c>
      <c r="E47" s="66">
        <v>4</v>
      </c>
      <c r="F47" s="158"/>
      <c r="G47" s="158"/>
      <c r="H47" s="160">
        <f t="shared" si="4"/>
        <v>0</v>
      </c>
      <c r="I47" s="158"/>
      <c r="J47" s="160">
        <f t="shared" si="1"/>
        <v>0</v>
      </c>
      <c r="K47" s="116"/>
      <c r="L47" s="116"/>
      <c r="M47" s="164">
        <f t="shared" si="7"/>
        <v>0</v>
      </c>
      <c r="N47" s="116"/>
    </row>
    <row r="48" spans="1:14">
      <c r="A48" s="14"/>
      <c r="B48" s="10"/>
      <c r="C48" s="10" t="s">
        <v>1</v>
      </c>
      <c r="D48" s="13" t="s">
        <v>1</v>
      </c>
      <c r="E48" s="66">
        <v>3</v>
      </c>
      <c r="F48" s="158"/>
      <c r="G48" s="158"/>
      <c r="H48" s="160">
        <f t="shared" si="4"/>
        <v>0</v>
      </c>
      <c r="I48" s="158"/>
      <c r="J48" s="160">
        <f t="shared" si="1"/>
        <v>0</v>
      </c>
      <c r="K48" s="116"/>
      <c r="L48" s="116"/>
      <c r="M48" s="164">
        <f t="shared" si="7"/>
        <v>0</v>
      </c>
      <c r="N48" s="116"/>
    </row>
    <row r="49" spans="1:14">
      <c r="A49" s="14"/>
      <c r="B49" s="10"/>
      <c r="C49" s="10"/>
      <c r="D49" s="13" t="s">
        <v>3</v>
      </c>
      <c r="E49" s="66">
        <v>2</v>
      </c>
      <c r="F49" s="158"/>
      <c r="G49" s="158"/>
      <c r="H49" s="160">
        <f t="shared" si="4"/>
        <v>0</v>
      </c>
      <c r="I49" s="158"/>
      <c r="J49" s="160">
        <f t="shared" si="1"/>
        <v>0</v>
      </c>
      <c r="K49" s="116"/>
      <c r="L49" s="116"/>
      <c r="M49" s="164">
        <f t="shared" si="7"/>
        <v>0</v>
      </c>
      <c r="N49" s="116"/>
    </row>
    <row r="50" spans="1:14">
      <c r="A50" s="14"/>
      <c r="B50" s="12"/>
      <c r="C50" s="13"/>
      <c r="D50" s="12"/>
      <c r="E50" s="62">
        <v>1</v>
      </c>
      <c r="F50" s="159"/>
      <c r="G50" s="159"/>
      <c r="H50" s="167">
        <f t="shared" si="4"/>
        <v>0</v>
      </c>
      <c r="I50" s="159">
        <v>2</v>
      </c>
      <c r="J50" s="167">
        <f t="shared" si="1"/>
        <v>2</v>
      </c>
      <c r="K50" s="117"/>
      <c r="L50" s="117"/>
      <c r="M50" s="168">
        <f t="shared" si="7"/>
        <v>0</v>
      </c>
      <c r="N50" s="117"/>
    </row>
    <row r="51" spans="1:14" ht="12.75" customHeight="1">
      <c r="A51" s="56"/>
      <c r="B51" s="314" t="s">
        <v>20</v>
      </c>
      <c r="C51" s="314"/>
      <c r="D51" s="314"/>
      <c r="E51" s="314"/>
      <c r="F51" s="160">
        <f t="shared" ref="F51:N51" si="8">SUM(F38:F50)</f>
        <v>3</v>
      </c>
      <c r="G51" s="160">
        <f t="shared" si="8"/>
        <v>0</v>
      </c>
      <c r="H51" s="160">
        <f t="shared" si="8"/>
        <v>3</v>
      </c>
      <c r="I51" s="160">
        <f t="shared" si="8"/>
        <v>2</v>
      </c>
      <c r="J51" s="160">
        <f t="shared" si="8"/>
        <v>5</v>
      </c>
      <c r="K51" s="160">
        <f t="shared" si="8"/>
        <v>1</v>
      </c>
      <c r="L51" s="160">
        <f t="shared" si="8"/>
        <v>0</v>
      </c>
      <c r="M51" s="160">
        <f t="shared" si="8"/>
        <v>1</v>
      </c>
      <c r="N51" s="160">
        <f t="shared" si="8"/>
        <v>0</v>
      </c>
    </row>
    <row r="52" spans="1:14">
      <c r="A52" s="56"/>
      <c r="B52" s="309" t="s">
        <v>37</v>
      </c>
      <c r="C52" s="310"/>
      <c r="D52" s="310"/>
      <c r="E52" s="311"/>
      <c r="F52" s="158"/>
      <c r="G52" s="158"/>
      <c r="H52" s="158"/>
      <c r="I52" s="158"/>
      <c r="J52" s="158"/>
      <c r="K52" s="158"/>
      <c r="L52" s="158">
        <v>1</v>
      </c>
      <c r="M52" s="158">
        <f>SUM(K52:L52)</f>
        <v>1</v>
      </c>
      <c r="N52" s="158">
        <v>1</v>
      </c>
    </row>
    <row r="53" spans="1:14" ht="12.75" customHeight="1">
      <c r="A53" s="56"/>
      <c r="B53" s="313" t="s">
        <v>40</v>
      </c>
      <c r="C53" s="313"/>
      <c r="D53" s="313"/>
      <c r="E53" s="313"/>
      <c r="F53" s="169">
        <f t="shared" ref="F53:J53" si="9">+F23+F37+F51+F52</f>
        <v>866</v>
      </c>
      <c r="G53" s="169">
        <f t="shared" si="9"/>
        <v>182</v>
      </c>
      <c r="H53" s="169">
        <f t="shared" si="9"/>
        <v>1048</v>
      </c>
      <c r="I53" s="169">
        <f t="shared" si="9"/>
        <v>66</v>
      </c>
      <c r="J53" s="169">
        <f t="shared" si="9"/>
        <v>1114</v>
      </c>
      <c r="K53" s="169">
        <f>+K23+K37+K51+K52</f>
        <v>614</v>
      </c>
      <c r="L53" s="169">
        <f t="shared" ref="L53:N53" si="10">+L23+L37+L51+L52</f>
        <v>70</v>
      </c>
      <c r="M53" s="169">
        <f t="shared" si="10"/>
        <v>684</v>
      </c>
      <c r="N53" s="169">
        <f t="shared" si="10"/>
        <v>87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31" workbookViewId="0">
      <selection activeCell="F10" sqref="F10:O5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5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>
      <c r="A2" s="56"/>
      <c r="B2" s="57" t="s">
        <v>34</v>
      </c>
      <c r="C2" s="58"/>
      <c r="D2" s="304" t="s">
        <v>64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5">
      <c r="A3" s="56"/>
      <c r="B3" s="57" t="s">
        <v>33</v>
      </c>
      <c r="C3" s="58"/>
      <c r="D3" s="304" t="s">
        <v>65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5">
      <c r="A4" s="56"/>
      <c r="B4" s="305" t="s">
        <v>36</v>
      </c>
      <c r="C4" s="305"/>
      <c r="D4" s="305"/>
      <c r="E4" s="305"/>
      <c r="F4" s="108">
        <v>43465</v>
      </c>
      <c r="G4" s="58"/>
      <c r="H4" s="58"/>
      <c r="I4" s="58"/>
      <c r="J4" s="58"/>
      <c r="K4" s="58"/>
      <c r="L4" s="58"/>
      <c r="M4" s="58"/>
      <c r="N4" s="58"/>
    </row>
    <row r="5" spans="1:15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5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5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5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5" ht="24">
      <c r="A9" s="56"/>
      <c r="B9" s="307"/>
      <c r="C9" s="307"/>
      <c r="D9" s="307"/>
      <c r="E9" s="307"/>
      <c r="F9" s="64" t="s">
        <v>16</v>
      </c>
      <c r="G9" s="64" t="s">
        <v>17</v>
      </c>
      <c r="H9" s="64" t="s">
        <v>23</v>
      </c>
      <c r="I9" s="307"/>
      <c r="J9" s="307"/>
      <c r="K9" s="307"/>
      <c r="L9" s="307"/>
      <c r="M9" s="307"/>
      <c r="N9" s="307"/>
    </row>
    <row r="10" spans="1:15">
      <c r="A10" s="14"/>
      <c r="B10" s="62"/>
      <c r="C10" s="109"/>
      <c r="D10" s="9"/>
      <c r="E10" s="66">
        <v>13</v>
      </c>
      <c r="F10" s="115">
        <v>158</v>
      </c>
      <c r="G10" s="115">
        <v>0</v>
      </c>
      <c r="H10" s="190">
        <f t="shared" ref="H10:H22" si="0">F10+G10</f>
        <v>158</v>
      </c>
      <c r="I10" s="115">
        <v>0</v>
      </c>
      <c r="J10" s="190">
        <f t="shared" ref="J10:J22" si="1">H10+I10</f>
        <v>158</v>
      </c>
      <c r="K10" s="119">
        <v>182</v>
      </c>
      <c r="L10" s="119">
        <v>24</v>
      </c>
      <c r="M10" s="192">
        <f t="shared" ref="M10:M22" si="2">K10+L10</f>
        <v>206</v>
      </c>
      <c r="N10" s="119">
        <v>26</v>
      </c>
      <c r="O10" s="56"/>
    </row>
    <row r="11" spans="1:15">
      <c r="A11" s="14"/>
      <c r="B11" s="10" t="s">
        <v>1</v>
      </c>
      <c r="C11" s="15" t="s">
        <v>0</v>
      </c>
      <c r="D11" s="9"/>
      <c r="E11" s="66">
        <v>12</v>
      </c>
      <c r="F11" s="115">
        <v>5</v>
      </c>
      <c r="G11" s="115">
        <v>0</v>
      </c>
      <c r="H11" s="190">
        <f t="shared" si="0"/>
        <v>5</v>
      </c>
      <c r="I11" s="115">
        <v>0</v>
      </c>
      <c r="J11" s="190">
        <f t="shared" si="1"/>
        <v>5</v>
      </c>
      <c r="K11" s="119">
        <v>3</v>
      </c>
      <c r="L11" s="119">
        <v>0</v>
      </c>
      <c r="M11" s="192">
        <f t="shared" si="2"/>
        <v>3</v>
      </c>
      <c r="N11" s="119">
        <v>0</v>
      </c>
      <c r="O11" s="56"/>
    </row>
    <row r="12" spans="1:15">
      <c r="A12" s="14"/>
      <c r="B12" s="10" t="s">
        <v>2</v>
      </c>
      <c r="C12" s="16"/>
      <c r="D12" s="11" t="s">
        <v>6</v>
      </c>
      <c r="E12" s="66">
        <v>11</v>
      </c>
      <c r="F12" s="115">
        <v>7</v>
      </c>
      <c r="G12" s="115">
        <v>0</v>
      </c>
      <c r="H12" s="190">
        <f t="shared" si="0"/>
        <v>7</v>
      </c>
      <c r="I12" s="115">
        <v>0</v>
      </c>
      <c r="J12" s="190">
        <f t="shared" si="1"/>
        <v>7</v>
      </c>
      <c r="K12" s="119">
        <v>2</v>
      </c>
      <c r="L12" s="119">
        <v>0</v>
      </c>
      <c r="M12" s="192">
        <f t="shared" si="2"/>
        <v>2</v>
      </c>
      <c r="N12" s="119">
        <v>0</v>
      </c>
      <c r="O12" s="56"/>
    </row>
    <row r="13" spans="1:15">
      <c r="A13" s="14"/>
      <c r="B13" s="10" t="s">
        <v>1</v>
      </c>
      <c r="C13" s="15"/>
      <c r="D13" s="11" t="s">
        <v>10</v>
      </c>
      <c r="E13" s="66">
        <v>10</v>
      </c>
      <c r="F13" s="115">
        <v>5</v>
      </c>
      <c r="G13" s="115">
        <v>0</v>
      </c>
      <c r="H13" s="190">
        <f t="shared" si="0"/>
        <v>5</v>
      </c>
      <c r="I13" s="115">
        <v>0</v>
      </c>
      <c r="J13" s="190">
        <f t="shared" si="1"/>
        <v>5</v>
      </c>
      <c r="K13" s="119">
        <v>2</v>
      </c>
      <c r="L13" s="119">
        <v>0</v>
      </c>
      <c r="M13" s="192">
        <f t="shared" si="2"/>
        <v>2</v>
      </c>
      <c r="N13" s="119">
        <v>0</v>
      </c>
      <c r="O13" s="56"/>
    </row>
    <row r="14" spans="1:15">
      <c r="A14" s="14"/>
      <c r="B14" s="10" t="s">
        <v>3</v>
      </c>
      <c r="C14" s="15"/>
      <c r="D14" s="11" t="s">
        <v>25</v>
      </c>
      <c r="E14" s="66">
        <v>9</v>
      </c>
      <c r="F14" s="115">
        <v>0</v>
      </c>
      <c r="G14" s="115">
        <v>0</v>
      </c>
      <c r="H14" s="190">
        <f t="shared" si="0"/>
        <v>0</v>
      </c>
      <c r="I14" s="115">
        <v>0</v>
      </c>
      <c r="J14" s="190">
        <f t="shared" si="1"/>
        <v>0</v>
      </c>
      <c r="K14" s="119">
        <v>0</v>
      </c>
      <c r="L14" s="119">
        <v>0</v>
      </c>
      <c r="M14" s="192">
        <f t="shared" si="2"/>
        <v>0</v>
      </c>
      <c r="N14" s="119">
        <v>0</v>
      </c>
      <c r="O14" s="56"/>
    </row>
    <row r="15" spans="1:15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115">
        <v>0</v>
      </c>
      <c r="G15" s="115">
        <v>0</v>
      </c>
      <c r="H15" s="190">
        <f t="shared" si="0"/>
        <v>0</v>
      </c>
      <c r="I15" s="115">
        <v>0</v>
      </c>
      <c r="J15" s="190">
        <f t="shared" si="1"/>
        <v>0</v>
      </c>
      <c r="K15" s="119">
        <v>0</v>
      </c>
      <c r="L15" s="119">
        <v>0</v>
      </c>
      <c r="M15" s="192">
        <f t="shared" si="2"/>
        <v>0</v>
      </c>
      <c r="N15" s="119">
        <v>0</v>
      </c>
      <c r="O15" s="56"/>
    </row>
    <row r="16" spans="1:15">
      <c r="A16" s="14"/>
      <c r="B16" s="10" t="s">
        <v>6</v>
      </c>
      <c r="C16" s="15"/>
      <c r="D16" s="11" t="s">
        <v>12</v>
      </c>
      <c r="E16" s="66">
        <v>7</v>
      </c>
      <c r="F16" s="115">
        <v>24</v>
      </c>
      <c r="G16" s="115">
        <v>0</v>
      </c>
      <c r="H16" s="190">
        <f t="shared" si="0"/>
        <v>24</v>
      </c>
      <c r="I16" s="115">
        <v>0</v>
      </c>
      <c r="J16" s="190">
        <f t="shared" si="1"/>
        <v>24</v>
      </c>
      <c r="K16" s="119">
        <v>0</v>
      </c>
      <c r="L16" s="119">
        <v>0</v>
      </c>
      <c r="M16" s="192">
        <f t="shared" si="2"/>
        <v>0</v>
      </c>
      <c r="N16" s="119">
        <v>0</v>
      </c>
      <c r="O16" s="56"/>
    </row>
    <row r="17" spans="1:15">
      <c r="A17" s="14"/>
      <c r="B17" s="10" t="s">
        <v>7</v>
      </c>
      <c r="C17" s="16"/>
      <c r="D17" s="11" t="s">
        <v>4</v>
      </c>
      <c r="E17" s="66">
        <v>6</v>
      </c>
      <c r="F17" s="115">
        <v>16</v>
      </c>
      <c r="G17" s="115">
        <v>0</v>
      </c>
      <c r="H17" s="190">
        <f t="shared" si="0"/>
        <v>16</v>
      </c>
      <c r="I17" s="115">
        <v>0</v>
      </c>
      <c r="J17" s="190">
        <f t="shared" si="1"/>
        <v>16</v>
      </c>
      <c r="K17" s="119">
        <v>1</v>
      </c>
      <c r="L17" s="119">
        <v>0</v>
      </c>
      <c r="M17" s="192">
        <f t="shared" si="2"/>
        <v>1</v>
      </c>
      <c r="N17" s="119">
        <v>0</v>
      </c>
      <c r="O17" s="56"/>
    </row>
    <row r="18" spans="1:15">
      <c r="A18" s="14"/>
      <c r="B18" s="10" t="s">
        <v>1</v>
      </c>
      <c r="C18" s="15"/>
      <c r="D18" s="11" t="s">
        <v>9</v>
      </c>
      <c r="E18" s="66">
        <v>5</v>
      </c>
      <c r="F18" s="115">
        <v>17</v>
      </c>
      <c r="G18" s="115">
        <v>0</v>
      </c>
      <c r="H18" s="190">
        <f t="shared" si="0"/>
        <v>17</v>
      </c>
      <c r="I18" s="115">
        <v>0</v>
      </c>
      <c r="J18" s="190">
        <f t="shared" si="1"/>
        <v>17</v>
      </c>
      <c r="K18" s="119">
        <v>2</v>
      </c>
      <c r="L18" s="119">
        <v>0</v>
      </c>
      <c r="M18" s="192">
        <f t="shared" si="2"/>
        <v>2</v>
      </c>
      <c r="N18" s="119">
        <v>0</v>
      </c>
      <c r="O18" s="56"/>
    </row>
    <row r="19" spans="1:15">
      <c r="A19" s="14"/>
      <c r="B19" s="10"/>
      <c r="C19" s="15"/>
      <c r="D19" s="11" t="s">
        <v>12</v>
      </c>
      <c r="E19" s="66">
        <v>4</v>
      </c>
      <c r="F19" s="115">
        <v>23</v>
      </c>
      <c r="G19" s="115">
        <v>0</v>
      </c>
      <c r="H19" s="190">
        <f t="shared" si="0"/>
        <v>23</v>
      </c>
      <c r="I19" s="115">
        <v>0</v>
      </c>
      <c r="J19" s="190">
        <f t="shared" si="1"/>
        <v>23</v>
      </c>
      <c r="K19" s="119">
        <v>0</v>
      </c>
      <c r="L19" s="119">
        <v>1</v>
      </c>
      <c r="M19" s="192">
        <f t="shared" si="2"/>
        <v>1</v>
      </c>
      <c r="N19" s="119">
        <v>1</v>
      </c>
      <c r="O19" s="56"/>
    </row>
    <row r="20" spans="1:15">
      <c r="A20" s="14"/>
      <c r="B20" s="10"/>
      <c r="C20" s="15" t="s">
        <v>1</v>
      </c>
      <c r="D20" s="9"/>
      <c r="E20" s="66">
        <v>3</v>
      </c>
      <c r="F20" s="115">
        <v>0</v>
      </c>
      <c r="G20" s="115">
        <v>4</v>
      </c>
      <c r="H20" s="190">
        <f t="shared" si="0"/>
        <v>4</v>
      </c>
      <c r="I20" s="115">
        <v>0</v>
      </c>
      <c r="J20" s="190">
        <f t="shared" si="1"/>
        <v>4</v>
      </c>
      <c r="K20" s="119">
        <v>0</v>
      </c>
      <c r="L20" s="119">
        <v>0</v>
      </c>
      <c r="M20" s="192">
        <f t="shared" si="2"/>
        <v>0</v>
      </c>
      <c r="N20" s="119">
        <v>0</v>
      </c>
      <c r="O20" s="56"/>
    </row>
    <row r="21" spans="1:15">
      <c r="A21" s="14"/>
      <c r="B21" s="10"/>
      <c r="C21" s="15"/>
      <c r="D21" s="9"/>
      <c r="E21" s="66">
        <v>2</v>
      </c>
      <c r="F21" s="115">
        <v>0</v>
      </c>
      <c r="G21" s="115">
        <v>22</v>
      </c>
      <c r="H21" s="190">
        <f t="shared" si="0"/>
        <v>22</v>
      </c>
      <c r="I21" s="115">
        <v>0</v>
      </c>
      <c r="J21" s="190">
        <f t="shared" si="1"/>
        <v>22</v>
      </c>
      <c r="K21" s="119">
        <v>0</v>
      </c>
      <c r="L21" s="119">
        <v>0</v>
      </c>
      <c r="M21" s="192">
        <f t="shared" si="2"/>
        <v>0</v>
      </c>
      <c r="N21" s="119">
        <v>0</v>
      </c>
      <c r="O21" s="56"/>
    </row>
    <row r="22" spans="1:15">
      <c r="A22" s="14"/>
      <c r="B22" s="12"/>
      <c r="C22" s="16"/>
      <c r="D22" s="9"/>
      <c r="E22" s="62">
        <v>1</v>
      </c>
      <c r="F22" s="115">
        <v>0</v>
      </c>
      <c r="G22" s="115">
        <v>13</v>
      </c>
      <c r="H22" s="190">
        <f t="shared" si="0"/>
        <v>13</v>
      </c>
      <c r="I22" s="115">
        <v>34</v>
      </c>
      <c r="J22" s="190">
        <f t="shared" si="1"/>
        <v>47</v>
      </c>
      <c r="K22" s="119">
        <v>0</v>
      </c>
      <c r="L22" s="119">
        <v>1</v>
      </c>
      <c r="M22" s="192">
        <f t="shared" si="2"/>
        <v>1</v>
      </c>
      <c r="N22" s="119">
        <v>1</v>
      </c>
      <c r="O22" s="56"/>
    </row>
    <row r="23" spans="1:15" ht="12.75" customHeight="1">
      <c r="A23" s="14"/>
      <c r="B23" s="351" t="s">
        <v>18</v>
      </c>
      <c r="C23" s="352"/>
      <c r="D23" s="352"/>
      <c r="E23" s="353"/>
      <c r="F23" s="190">
        <f t="shared" ref="F23:N23" si="3">SUM(F10:F22)</f>
        <v>255</v>
      </c>
      <c r="G23" s="190">
        <f t="shared" si="3"/>
        <v>39</v>
      </c>
      <c r="H23" s="150">
        <f t="shared" si="3"/>
        <v>294</v>
      </c>
      <c r="I23" s="190">
        <f t="shared" si="3"/>
        <v>34</v>
      </c>
      <c r="J23" s="150">
        <f t="shared" si="3"/>
        <v>328</v>
      </c>
      <c r="K23" s="193">
        <f t="shared" si="3"/>
        <v>192</v>
      </c>
      <c r="L23" s="193">
        <f t="shared" si="3"/>
        <v>26</v>
      </c>
      <c r="M23" s="190">
        <f t="shared" si="3"/>
        <v>218</v>
      </c>
      <c r="N23" s="190">
        <f t="shared" si="3"/>
        <v>28</v>
      </c>
      <c r="O23" s="56"/>
    </row>
    <row r="24" spans="1:15">
      <c r="A24" s="14"/>
      <c r="B24" s="10"/>
      <c r="C24" s="10"/>
      <c r="D24" s="13"/>
      <c r="E24" s="12">
        <v>13</v>
      </c>
      <c r="F24" s="115">
        <v>414</v>
      </c>
      <c r="G24" s="115">
        <v>0</v>
      </c>
      <c r="H24" s="190">
        <f t="shared" ref="H24:H36" si="4">F24+G24</f>
        <v>414</v>
      </c>
      <c r="I24" s="115">
        <v>0</v>
      </c>
      <c r="J24" s="190">
        <f t="shared" ref="J24:J36" si="5">H24+I24</f>
        <v>414</v>
      </c>
      <c r="K24" s="119">
        <v>296</v>
      </c>
      <c r="L24" s="119">
        <v>50</v>
      </c>
      <c r="M24" s="194">
        <f t="shared" ref="M24:M36" si="6">K24+L24</f>
        <v>346</v>
      </c>
      <c r="N24" s="119">
        <v>65</v>
      </c>
      <c r="O24" s="56"/>
    </row>
    <row r="25" spans="1:15">
      <c r="A25" s="14"/>
      <c r="B25" s="10"/>
      <c r="C25" s="10" t="s">
        <v>0</v>
      </c>
      <c r="D25" s="13"/>
      <c r="E25" s="65">
        <v>12</v>
      </c>
      <c r="F25" s="115">
        <v>6</v>
      </c>
      <c r="G25" s="115">
        <v>0</v>
      </c>
      <c r="H25" s="190">
        <f t="shared" si="4"/>
        <v>6</v>
      </c>
      <c r="I25" s="115">
        <v>0</v>
      </c>
      <c r="J25" s="190">
        <f t="shared" si="5"/>
        <v>6</v>
      </c>
      <c r="K25" s="119">
        <v>0</v>
      </c>
      <c r="L25" s="119">
        <v>2</v>
      </c>
      <c r="M25" s="194">
        <f t="shared" si="6"/>
        <v>2</v>
      </c>
      <c r="N25" s="119">
        <v>2</v>
      </c>
      <c r="O25" s="56"/>
    </row>
    <row r="26" spans="1:15">
      <c r="A26" s="14"/>
      <c r="B26" s="10" t="s">
        <v>7</v>
      </c>
      <c r="C26" s="12"/>
      <c r="D26" s="13"/>
      <c r="E26" s="65">
        <v>11</v>
      </c>
      <c r="F26" s="115">
        <v>7</v>
      </c>
      <c r="G26" s="115">
        <v>0</v>
      </c>
      <c r="H26" s="190">
        <f t="shared" si="4"/>
        <v>7</v>
      </c>
      <c r="I26" s="115">
        <v>0</v>
      </c>
      <c r="J26" s="190">
        <f t="shared" si="5"/>
        <v>7</v>
      </c>
      <c r="K26" s="119">
        <v>1</v>
      </c>
      <c r="L26" s="119">
        <v>0</v>
      </c>
      <c r="M26" s="194">
        <f t="shared" si="6"/>
        <v>1</v>
      </c>
      <c r="N26" s="119">
        <v>0</v>
      </c>
      <c r="O26" s="56"/>
    </row>
    <row r="27" spans="1:15">
      <c r="A27" s="14"/>
      <c r="B27" s="10" t="s">
        <v>8</v>
      </c>
      <c r="C27" s="10"/>
      <c r="D27" s="13" t="s">
        <v>26</v>
      </c>
      <c r="E27" s="65">
        <v>10</v>
      </c>
      <c r="F27" s="115">
        <v>0</v>
      </c>
      <c r="G27" s="115">
        <v>0</v>
      </c>
      <c r="H27" s="190">
        <f t="shared" si="4"/>
        <v>0</v>
      </c>
      <c r="I27" s="115">
        <v>0</v>
      </c>
      <c r="J27" s="190">
        <f t="shared" si="5"/>
        <v>0</v>
      </c>
      <c r="K27" s="119">
        <v>0</v>
      </c>
      <c r="L27" s="119">
        <v>1</v>
      </c>
      <c r="M27" s="194">
        <f t="shared" si="6"/>
        <v>1</v>
      </c>
      <c r="N27" s="119">
        <v>1</v>
      </c>
      <c r="O27" s="56"/>
    </row>
    <row r="28" spans="1:15">
      <c r="A28" s="14"/>
      <c r="B28" s="10" t="s">
        <v>0</v>
      </c>
      <c r="C28" s="10"/>
      <c r="D28" s="13" t="s">
        <v>8</v>
      </c>
      <c r="E28" s="65">
        <v>9</v>
      </c>
      <c r="F28" s="115">
        <v>0</v>
      </c>
      <c r="G28" s="115">
        <v>0</v>
      </c>
      <c r="H28" s="190">
        <f t="shared" si="4"/>
        <v>0</v>
      </c>
      <c r="I28" s="115">
        <v>0</v>
      </c>
      <c r="J28" s="190">
        <f t="shared" si="5"/>
        <v>0</v>
      </c>
      <c r="K28" s="119">
        <v>2</v>
      </c>
      <c r="L28" s="119">
        <v>0</v>
      </c>
      <c r="M28" s="194">
        <f t="shared" si="6"/>
        <v>2</v>
      </c>
      <c r="N28" s="119">
        <v>0</v>
      </c>
      <c r="O28" s="56"/>
    </row>
    <row r="29" spans="1:15">
      <c r="A29" s="14"/>
      <c r="B29" s="10" t="s">
        <v>2</v>
      </c>
      <c r="C29" s="10" t="s">
        <v>5</v>
      </c>
      <c r="D29" s="13" t="s">
        <v>27</v>
      </c>
      <c r="E29" s="65">
        <v>8</v>
      </c>
      <c r="F29" s="115">
        <v>0</v>
      </c>
      <c r="G29" s="115">
        <v>0</v>
      </c>
      <c r="H29" s="190">
        <f t="shared" si="4"/>
        <v>0</v>
      </c>
      <c r="I29" s="115">
        <v>0</v>
      </c>
      <c r="J29" s="190">
        <f t="shared" si="5"/>
        <v>0</v>
      </c>
      <c r="K29" s="119">
        <v>1</v>
      </c>
      <c r="L29" s="119">
        <v>0</v>
      </c>
      <c r="M29" s="194">
        <f t="shared" si="6"/>
        <v>1</v>
      </c>
      <c r="N29" s="119">
        <v>0</v>
      </c>
      <c r="O29" s="56"/>
    </row>
    <row r="30" spans="1:15">
      <c r="A30" s="14"/>
      <c r="B30" s="10" t="s">
        <v>4</v>
      </c>
      <c r="C30" s="10"/>
      <c r="D30" s="13" t="s">
        <v>4</v>
      </c>
      <c r="E30" s="65">
        <v>7</v>
      </c>
      <c r="F30" s="115">
        <v>28</v>
      </c>
      <c r="G30" s="115">
        <v>0</v>
      </c>
      <c r="H30" s="190">
        <f t="shared" si="4"/>
        <v>28</v>
      </c>
      <c r="I30" s="115">
        <v>0</v>
      </c>
      <c r="J30" s="190">
        <f t="shared" si="5"/>
        <v>28</v>
      </c>
      <c r="K30" s="119">
        <v>0</v>
      </c>
      <c r="L30" s="119">
        <v>0</v>
      </c>
      <c r="M30" s="194">
        <f t="shared" si="6"/>
        <v>0</v>
      </c>
      <c r="N30" s="119">
        <v>0</v>
      </c>
      <c r="O30" s="56"/>
    </row>
    <row r="31" spans="1:15">
      <c r="A31" s="14"/>
      <c r="B31" s="10" t="s">
        <v>0</v>
      </c>
      <c r="C31" s="10"/>
      <c r="D31" s="13" t="s">
        <v>9</v>
      </c>
      <c r="E31" s="65">
        <v>6</v>
      </c>
      <c r="F31" s="115">
        <v>17</v>
      </c>
      <c r="G31" s="115">
        <v>0</v>
      </c>
      <c r="H31" s="190">
        <f t="shared" si="4"/>
        <v>17</v>
      </c>
      <c r="I31" s="115">
        <v>0</v>
      </c>
      <c r="J31" s="190">
        <f t="shared" si="5"/>
        <v>17</v>
      </c>
      <c r="K31" s="119">
        <v>0</v>
      </c>
      <c r="L31" s="119">
        <v>1</v>
      </c>
      <c r="M31" s="194">
        <f t="shared" si="6"/>
        <v>1</v>
      </c>
      <c r="N31" s="119">
        <v>1</v>
      </c>
      <c r="O31" s="56"/>
    </row>
    <row r="32" spans="1:15">
      <c r="A32" s="14"/>
      <c r="B32" s="10" t="s">
        <v>9</v>
      </c>
      <c r="C32" s="112"/>
      <c r="D32" s="13"/>
      <c r="E32" s="65">
        <v>5</v>
      </c>
      <c r="F32" s="115">
        <v>34</v>
      </c>
      <c r="G32" s="115">
        <v>0</v>
      </c>
      <c r="H32" s="190">
        <f t="shared" si="4"/>
        <v>34</v>
      </c>
      <c r="I32" s="115">
        <v>0</v>
      </c>
      <c r="J32" s="190">
        <f t="shared" si="5"/>
        <v>34</v>
      </c>
      <c r="K32" s="119">
        <v>0</v>
      </c>
      <c r="L32" s="119">
        <v>0</v>
      </c>
      <c r="M32" s="194">
        <f t="shared" si="6"/>
        <v>0</v>
      </c>
      <c r="N32" s="119">
        <v>0</v>
      </c>
      <c r="O32" s="56"/>
    </row>
    <row r="33" spans="1:15">
      <c r="A33" s="14"/>
      <c r="B33" s="10"/>
      <c r="C33" s="10"/>
      <c r="D33" s="13"/>
      <c r="E33" s="65">
        <v>4</v>
      </c>
      <c r="F33" s="115">
        <v>62</v>
      </c>
      <c r="G33" s="115">
        <v>0</v>
      </c>
      <c r="H33" s="190">
        <f t="shared" si="4"/>
        <v>62</v>
      </c>
      <c r="I33" s="115">
        <v>0</v>
      </c>
      <c r="J33" s="190">
        <f t="shared" si="5"/>
        <v>62</v>
      </c>
      <c r="K33" s="119">
        <v>0</v>
      </c>
      <c r="L33" s="119">
        <v>0</v>
      </c>
      <c r="M33" s="194">
        <f t="shared" si="6"/>
        <v>0</v>
      </c>
      <c r="N33" s="119">
        <v>0</v>
      </c>
      <c r="O33" s="56"/>
    </row>
    <row r="34" spans="1:15">
      <c r="A34" s="14"/>
      <c r="B34" s="10"/>
      <c r="C34" s="10" t="s">
        <v>1</v>
      </c>
      <c r="D34" s="13"/>
      <c r="E34" s="65">
        <v>3</v>
      </c>
      <c r="F34" s="115">
        <v>0</v>
      </c>
      <c r="G34" s="115">
        <v>4</v>
      </c>
      <c r="H34" s="190">
        <f t="shared" si="4"/>
        <v>4</v>
      </c>
      <c r="I34" s="115">
        <v>0</v>
      </c>
      <c r="J34" s="190">
        <f t="shared" si="5"/>
        <v>4</v>
      </c>
      <c r="K34" s="119">
        <v>0</v>
      </c>
      <c r="L34" s="119">
        <v>1</v>
      </c>
      <c r="M34" s="194">
        <f t="shared" si="6"/>
        <v>1</v>
      </c>
      <c r="N34" s="119">
        <v>1</v>
      </c>
      <c r="O34" s="56"/>
    </row>
    <row r="35" spans="1:15">
      <c r="A35" s="14"/>
      <c r="B35" s="10"/>
      <c r="C35" s="10"/>
      <c r="D35" s="13"/>
      <c r="E35" s="65">
        <v>2</v>
      </c>
      <c r="F35" s="115">
        <v>0</v>
      </c>
      <c r="G35" s="115">
        <v>41</v>
      </c>
      <c r="H35" s="190">
        <f t="shared" si="4"/>
        <v>41</v>
      </c>
      <c r="I35" s="115">
        <v>0</v>
      </c>
      <c r="J35" s="190">
        <f t="shared" si="5"/>
        <v>41</v>
      </c>
      <c r="K35" s="119">
        <v>0</v>
      </c>
      <c r="L35" s="119">
        <v>0</v>
      </c>
      <c r="M35" s="194">
        <f t="shared" si="6"/>
        <v>0</v>
      </c>
      <c r="N35" s="119">
        <v>0</v>
      </c>
      <c r="O35" s="56"/>
    </row>
    <row r="36" spans="1:15">
      <c r="A36" s="14"/>
      <c r="B36" s="12"/>
      <c r="C36" s="12"/>
      <c r="D36" s="13"/>
      <c r="E36" s="112">
        <v>1</v>
      </c>
      <c r="F36" s="115">
        <v>0</v>
      </c>
      <c r="G36" s="115">
        <v>15</v>
      </c>
      <c r="H36" s="190">
        <f t="shared" si="4"/>
        <v>15</v>
      </c>
      <c r="I36" s="115">
        <v>82</v>
      </c>
      <c r="J36" s="190">
        <f t="shared" si="5"/>
        <v>97</v>
      </c>
      <c r="K36" s="119">
        <v>0</v>
      </c>
      <c r="L36" s="119">
        <v>0</v>
      </c>
      <c r="M36" s="194">
        <f t="shared" si="6"/>
        <v>0</v>
      </c>
      <c r="N36" s="119">
        <v>0</v>
      </c>
      <c r="O36" s="56"/>
    </row>
    <row r="37" spans="1:15" ht="12.75" customHeight="1">
      <c r="A37" s="14"/>
      <c r="B37" s="351" t="s">
        <v>19</v>
      </c>
      <c r="C37" s="352"/>
      <c r="D37" s="352"/>
      <c r="E37" s="352"/>
      <c r="F37" s="193">
        <f t="shared" ref="F37:N37" si="7">SUM(F24:F36)</f>
        <v>568</v>
      </c>
      <c r="G37" s="190">
        <f t="shared" si="7"/>
        <v>60</v>
      </c>
      <c r="H37" s="151">
        <f t="shared" si="7"/>
        <v>628</v>
      </c>
      <c r="I37" s="195">
        <f t="shared" si="7"/>
        <v>82</v>
      </c>
      <c r="J37" s="150">
        <f t="shared" si="7"/>
        <v>710</v>
      </c>
      <c r="K37" s="193">
        <f t="shared" si="7"/>
        <v>300</v>
      </c>
      <c r="L37" s="190">
        <f t="shared" si="7"/>
        <v>55</v>
      </c>
      <c r="M37" s="150">
        <f t="shared" si="7"/>
        <v>355</v>
      </c>
      <c r="N37" s="193">
        <f t="shared" si="7"/>
        <v>70</v>
      </c>
      <c r="O37" s="4"/>
    </row>
    <row r="38" spans="1:15">
      <c r="A38" s="14"/>
      <c r="B38" s="112"/>
      <c r="C38" s="112"/>
      <c r="D38" s="113"/>
      <c r="E38" s="65">
        <v>13</v>
      </c>
      <c r="F38" s="115">
        <v>7</v>
      </c>
      <c r="G38" s="115">
        <v>0</v>
      </c>
      <c r="H38" s="190">
        <f t="shared" ref="H38:H50" si="8">F38+G38</f>
        <v>7</v>
      </c>
      <c r="I38" s="115">
        <v>0</v>
      </c>
      <c r="J38" s="190">
        <f t="shared" ref="J38:J50" si="9">H38+I38</f>
        <v>7</v>
      </c>
      <c r="K38" s="119">
        <v>0</v>
      </c>
      <c r="L38" s="119">
        <v>0</v>
      </c>
      <c r="M38" s="194">
        <f t="shared" ref="M38:M50" si="10">K38+L38</f>
        <v>0</v>
      </c>
      <c r="N38" s="119">
        <v>0</v>
      </c>
      <c r="O38" s="56"/>
    </row>
    <row r="39" spans="1:15">
      <c r="A39" s="14"/>
      <c r="B39" s="10" t="s">
        <v>1</v>
      </c>
      <c r="C39" s="10" t="s">
        <v>0</v>
      </c>
      <c r="D39" s="13" t="s">
        <v>21</v>
      </c>
      <c r="E39" s="65">
        <v>12</v>
      </c>
      <c r="F39" s="115">
        <v>0</v>
      </c>
      <c r="G39" s="115">
        <v>0</v>
      </c>
      <c r="H39" s="190">
        <f t="shared" si="8"/>
        <v>0</v>
      </c>
      <c r="I39" s="115">
        <v>0</v>
      </c>
      <c r="J39" s="190">
        <f t="shared" si="9"/>
        <v>0</v>
      </c>
      <c r="K39" s="119">
        <v>0</v>
      </c>
      <c r="L39" s="119">
        <v>0</v>
      </c>
      <c r="M39" s="194">
        <f t="shared" si="10"/>
        <v>0</v>
      </c>
      <c r="N39" s="119">
        <v>0</v>
      </c>
      <c r="O39" s="56"/>
    </row>
    <row r="40" spans="1:15">
      <c r="A40" s="14"/>
      <c r="B40" s="10" t="s">
        <v>10</v>
      </c>
      <c r="C40" s="10"/>
      <c r="D40" s="13" t="s">
        <v>10</v>
      </c>
      <c r="E40" s="65">
        <v>11</v>
      </c>
      <c r="F40" s="115">
        <v>0</v>
      </c>
      <c r="G40" s="115">
        <v>0</v>
      </c>
      <c r="H40" s="190">
        <f t="shared" si="8"/>
        <v>0</v>
      </c>
      <c r="I40" s="115">
        <v>0</v>
      </c>
      <c r="J40" s="190">
        <f t="shared" si="9"/>
        <v>0</v>
      </c>
      <c r="K40" s="119">
        <v>0</v>
      </c>
      <c r="L40" s="119">
        <v>0</v>
      </c>
      <c r="M40" s="194">
        <f t="shared" si="10"/>
        <v>0</v>
      </c>
      <c r="N40" s="119">
        <v>0</v>
      </c>
      <c r="O40" s="56"/>
    </row>
    <row r="41" spans="1:15">
      <c r="A41" s="14"/>
      <c r="B41" s="10" t="s">
        <v>11</v>
      </c>
      <c r="C41" s="112"/>
      <c r="D41" s="13" t="s">
        <v>2</v>
      </c>
      <c r="E41" s="65">
        <v>10</v>
      </c>
      <c r="F41" s="115">
        <v>0</v>
      </c>
      <c r="G41" s="115">
        <v>0</v>
      </c>
      <c r="H41" s="190">
        <f t="shared" si="8"/>
        <v>0</v>
      </c>
      <c r="I41" s="115">
        <v>0</v>
      </c>
      <c r="J41" s="190">
        <f t="shared" si="9"/>
        <v>0</v>
      </c>
      <c r="K41" s="119">
        <v>0</v>
      </c>
      <c r="L41" s="119">
        <v>0</v>
      </c>
      <c r="M41" s="194">
        <f t="shared" si="10"/>
        <v>0</v>
      </c>
      <c r="N41" s="119">
        <v>0</v>
      </c>
      <c r="O41" s="56"/>
    </row>
    <row r="42" spans="1:15">
      <c r="A42" s="14"/>
      <c r="B42" s="10" t="s">
        <v>4</v>
      </c>
      <c r="C42" s="10"/>
      <c r="D42" s="13" t="s">
        <v>27</v>
      </c>
      <c r="E42" s="65">
        <v>9</v>
      </c>
      <c r="F42" s="115">
        <v>0</v>
      </c>
      <c r="G42" s="115">
        <v>0</v>
      </c>
      <c r="H42" s="190">
        <f t="shared" si="8"/>
        <v>0</v>
      </c>
      <c r="I42" s="115">
        <v>0</v>
      </c>
      <c r="J42" s="190">
        <f t="shared" si="9"/>
        <v>0</v>
      </c>
      <c r="K42" s="119">
        <v>0</v>
      </c>
      <c r="L42" s="119">
        <v>0</v>
      </c>
      <c r="M42" s="194">
        <f t="shared" si="10"/>
        <v>0</v>
      </c>
      <c r="N42" s="119">
        <v>0</v>
      </c>
      <c r="O42" s="56"/>
    </row>
    <row r="43" spans="1:15">
      <c r="A43" s="14"/>
      <c r="B43" s="10" t="s">
        <v>3</v>
      </c>
      <c r="C43" s="10" t="s">
        <v>5</v>
      </c>
      <c r="D43" s="13" t="s">
        <v>1</v>
      </c>
      <c r="E43" s="65">
        <v>8</v>
      </c>
      <c r="F43" s="115">
        <v>0</v>
      </c>
      <c r="G43" s="115">
        <v>0</v>
      </c>
      <c r="H43" s="190">
        <f t="shared" si="8"/>
        <v>0</v>
      </c>
      <c r="I43" s="115">
        <v>0</v>
      </c>
      <c r="J43" s="190">
        <f t="shared" si="9"/>
        <v>0</v>
      </c>
      <c r="K43" s="119">
        <v>0</v>
      </c>
      <c r="L43" s="119">
        <v>0</v>
      </c>
      <c r="M43" s="194">
        <f t="shared" si="10"/>
        <v>0</v>
      </c>
      <c r="N43" s="119">
        <v>0</v>
      </c>
      <c r="O43" s="56"/>
    </row>
    <row r="44" spans="1:15">
      <c r="A44" s="14"/>
      <c r="B44" s="10" t="s">
        <v>4</v>
      </c>
      <c r="C44" s="10"/>
      <c r="D44" s="13" t="s">
        <v>26</v>
      </c>
      <c r="E44" s="65">
        <v>7</v>
      </c>
      <c r="F44" s="115">
        <v>0</v>
      </c>
      <c r="G44" s="115">
        <v>0</v>
      </c>
      <c r="H44" s="190">
        <f t="shared" si="8"/>
        <v>0</v>
      </c>
      <c r="I44" s="115">
        <v>0</v>
      </c>
      <c r="J44" s="190">
        <f t="shared" si="9"/>
        <v>0</v>
      </c>
      <c r="K44" s="119">
        <v>0</v>
      </c>
      <c r="L44" s="119">
        <v>0</v>
      </c>
      <c r="M44" s="194">
        <f t="shared" si="10"/>
        <v>0</v>
      </c>
      <c r="N44" s="119">
        <v>0</v>
      </c>
      <c r="O44" s="56"/>
    </row>
    <row r="45" spans="1:15">
      <c r="A45" s="14"/>
      <c r="B45" s="10" t="s">
        <v>1</v>
      </c>
      <c r="C45" s="10"/>
      <c r="D45" s="13" t="s">
        <v>22</v>
      </c>
      <c r="E45" s="65">
        <v>6</v>
      </c>
      <c r="F45" s="115">
        <v>0</v>
      </c>
      <c r="G45" s="115">
        <v>0</v>
      </c>
      <c r="H45" s="190">
        <f t="shared" si="8"/>
        <v>0</v>
      </c>
      <c r="I45" s="115">
        <v>0</v>
      </c>
      <c r="J45" s="190">
        <f t="shared" si="9"/>
        <v>0</v>
      </c>
      <c r="K45" s="119">
        <v>0</v>
      </c>
      <c r="L45" s="119">
        <v>0</v>
      </c>
      <c r="M45" s="194">
        <f t="shared" si="10"/>
        <v>0</v>
      </c>
      <c r="N45" s="119">
        <v>0</v>
      </c>
      <c r="O45" s="56"/>
    </row>
    <row r="46" spans="1:15">
      <c r="A46" s="14"/>
      <c r="B46" s="10" t="s">
        <v>12</v>
      </c>
      <c r="C46" s="112"/>
      <c r="D46" s="13" t="s">
        <v>2</v>
      </c>
      <c r="E46" s="65">
        <v>5</v>
      </c>
      <c r="F46" s="115">
        <v>0</v>
      </c>
      <c r="G46" s="115">
        <v>0</v>
      </c>
      <c r="H46" s="190">
        <f t="shared" si="8"/>
        <v>0</v>
      </c>
      <c r="I46" s="115">
        <v>0</v>
      </c>
      <c r="J46" s="190">
        <f t="shared" si="9"/>
        <v>0</v>
      </c>
      <c r="K46" s="119">
        <v>0</v>
      </c>
      <c r="L46" s="119">
        <v>0</v>
      </c>
      <c r="M46" s="194">
        <f t="shared" si="10"/>
        <v>0</v>
      </c>
      <c r="N46" s="119">
        <v>0</v>
      </c>
      <c r="O46" s="56"/>
    </row>
    <row r="47" spans="1:15">
      <c r="A47" s="14"/>
      <c r="B47" s="10"/>
      <c r="C47" s="10"/>
      <c r="D47" s="13" t="s">
        <v>7</v>
      </c>
      <c r="E47" s="65">
        <v>4</v>
      </c>
      <c r="F47" s="115">
        <v>0</v>
      </c>
      <c r="G47" s="115">
        <v>0</v>
      </c>
      <c r="H47" s="190">
        <f t="shared" si="8"/>
        <v>0</v>
      </c>
      <c r="I47" s="115">
        <v>0</v>
      </c>
      <c r="J47" s="190">
        <f t="shared" si="9"/>
        <v>0</v>
      </c>
      <c r="K47" s="119">
        <v>0</v>
      </c>
      <c r="L47" s="119">
        <v>0</v>
      </c>
      <c r="M47" s="194">
        <f t="shared" si="10"/>
        <v>0</v>
      </c>
      <c r="N47" s="119">
        <v>0</v>
      </c>
      <c r="O47" s="56"/>
    </row>
    <row r="48" spans="1:15">
      <c r="A48" s="14"/>
      <c r="B48" s="10"/>
      <c r="C48" s="10" t="s">
        <v>1</v>
      </c>
      <c r="D48" s="13" t="s">
        <v>1</v>
      </c>
      <c r="E48" s="65">
        <v>3</v>
      </c>
      <c r="F48" s="115">
        <v>0</v>
      </c>
      <c r="G48" s="115">
        <v>0</v>
      </c>
      <c r="H48" s="190">
        <f t="shared" si="8"/>
        <v>0</v>
      </c>
      <c r="I48" s="115">
        <v>0</v>
      </c>
      <c r="J48" s="190">
        <f t="shared" si="9"/>
        <v>0</v>
      </c>
      <c r="K48" s="119">
        <v>0</v>
      </c>
      <c r="L48" s="119">
        <v>0</v>
      </c>
      <c r="M48" s="194">
        <f t="shared" si="10"/>
        <v>0</v>
      </c>
      <c r="N48" s="119">
        <v>0</v>
      </c>
      <c r="O48" s="56"/>
    </row>
    <row r="49" spans="1:15">
      <c r="A49" s="14"/>
      <c r="B49" s="10"/>
      <c r="C49" s="10"/>
      <c r="D49" s="13" t="s">
        <v>3</v>
      </c>
      <c r="E49" s="65">
        <v>2</v>
      </c>
      <c r="F49" s="115">
        <v>0</v>
      </c>
      <c r="G49" s="115">
        <v>0</v>
      </c>
      <c r="H49" s="190">
        <f t="shared" si="8"/>
        <v>0</v>
      </c>
      <c r="I49" s="115">
        <v>0</v>
      </c>
      <c r="J49" s="190">
        <f t="shared" si="9"/>
        <v>0</v>
      </c>
      <c r="K49" s="119">
        <v>0</v>
      </c>
      <c r="L49" s="119">
        <v>0</v>
      </c>
      <c r="M49" s="194">
        <f t="shared" si="10"/>
        <v>0</v>
      </c>
      <c r="N49" s="119">
        <v>0</v>
      </c>
      <c r="O49" s="56"/>
    </row>
    <row r="50" spans="1:15">
      <c r="A50" s="14"/>
      <c r="B50" s="12"/>
      <c r="C50" s="13"/>
      <c r="D50" s="12"/>
      <c r="E50" s="112">
        <v>1</v>
      </c>
      <c r="F50" s="124">
        <v>0</v>
      </c>
      <c r="G50" s="124">
        <v>0</v>
      </c>
      <c r="H50" s="152">
        <f t="shared" si="8"/>
        <v>0</v>
      </c>
      <c r="I50" s="124">
        <v>3</v>
      </c>
      <c r="J50" s="152">
        <f t="shared" si="9"/>
        <v>3</v>
      </c>
      <c r="K50" s="126">
        <v>0</v>
      </c>
      <c r="L50" s="126">
        <v>0</v>
      </c>
      <c r="M50" s="153">
        <f t="shared" si="10"/>
        <v>0</v>
      </c>
      <c r="N50" s="126">
        <v>0</v>
      </c>
      <c r="O50" s="56"/>
    </row>
    <row r="51" spans="1:15" ht="12.75" customHeight="1">
      <c r="A51" s="56"/>
      <c r="B51" s="312" t="s">
        <v>20</v>
      </c>
      <c r="C51" s="312"/>
      <c r="D51" s="312"/>
      <c r="E51" s="312"/>
      <c r="F51" s="190">
        <f t="shared" ref="F51:N51" si="11">SUM(F38:F50)</f>
        <v>7</v>
      </c>
      <c r="G51" s="190">
        <f t="shared" si="11"/>
        <v>0</v>
      </c>
      <c r="H51" s="190">
        <f t="shared" si="11"/>
        <v>7</v>
      </c>
      <c r="I51" s="190">
        <f t="shared" si="11"/>
        <v>3</v>
      </c>
      <c r="J51" s="190">
        <f t="shared" si="11"/>
        <v>10</v>
      </c>
      <c r="K51" s="190">
        <f t="shared" si="11"/>
        <v>0</v>
      </c>
      <c r="L51" s="190">
        <f t="shared" si="11"/>
        <v>0</v>
      </c>
      <c r="M51" s="190">
        <f t="shared" si="11"/>
        <v>0</v>
      </c>
      <c r="N51" s="190">
        <f t="shared" si="11"/>
        <v>0</v>
      </c>
      <c r="O51" s="56"/>
    </row>
    <row r="52" spans="1:15">
      <c r="A52" s="56"/>
      <c r="B52" s="351" t="s">
        <v>37</v>
      </c>
      <c r="C52" s="352"/>
      <c r="D52" s="352"/>
      <c r="E52" s="353"/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v>0</v>
      </c>
      <c r="L52" s="115">
        <v>2</v>
      </c>
      <c r="M52" s="115">
        <f>SUM(K52:L52)</f>
        <v>2</v>
      </c>
      <c r="N52" s="115">
        <v>2</v>
      </c>
      <c r="O52" s="56"/>
    </row>
    <row r="53" spans="1:15" ht="12.75" customHeight="1">
      <c r="A53" s="56"/>
      <c r="B53" s="308" t="s">
        <v>40</v>
      </c>
      <c r="C53" s="308"/>
      <c r="D53" s="308"/>
      <c r="E53" s="308"/>
      <c r="F53" s="196">
        <f t="shared" ref="F53:N53" si="12">+F23+F37+F51+F52</f>
        <v>830</v>
      </c>
      <c r="G53" s="196">
        <f t="shared" si="12"/>
        <v>99</v>
      </c>
      <c r="H53" s="196">
        <f t="shared" si="12"/>
        <v>929</v>
      </c>
      <c r="I53" s="196">
        <f t="shared" si="12"/>
        <v>119</v>
      </c>
      <c r="J53" s="196">
        <f t="shared" si="12"/>
        <v>1048</v>
      </c>
      <c r="K53" s="196">
        <f t="shared" si="12"/>
        <v>492</v>
      </c>
      <c r="L53" s="196">
        <f t="shared" si="12"/>
        <v>83</v>
      </c>
      <c r="M53" s="196">
        <f t="shared" si="12"/>
        <v>575</v>
      </c>
      <c r="N53" s="196">
        <f t="shared" si="12"/>
        <v>100</v>
      </c>
      <c r="O53" s="56"/>
    </row>
    <row r="54" spans="1:15">
      <c r="A54" s="56"/>
      <c r="B54" s="58"/>
      <c r="C54" s="58"/>
      <c r="D54" s="58"/>
      <c r="E54" s="58"/>
      <c r="F54" s="68"/>
      <c r="G54" s="68"/>
      <c r="H54" s="68"/>
      <c r="I54" s="68"/>
      <c r="J54" s="68"/>
      <c r="K54" s="68"/>
      <c r="L54" s="68"/>
      <c r="M54" s="68"/>
      <c r="N54" s="68"/>
      <c r="O54" s="56"/>
    </row>
    <row r="55" spans="1:15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dataValidations count="1">
    <dataValidation type="whole" operator="greaterThanOrEqual" allowBlank="1" showInputMessage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66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49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43465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261">
        <v>269</v>
      </c>
      <c r="G10" s="261">
        <v>0</v>
      </c>
      <c r="H10" s="263">
        <v>269</v>
      </c>
      <c r="I10" s="261">
        <v>0</v>
      </c>
      <c r="J10" s="263">
        <v>269</v>
      </c>
      <c r="K10" s="273">
        <v>323</v>
      </c>
      <c r="L10" s="273">
        <v>28</v>
      </c>
      <c r="M10" s="264">
        <v>351</v>
      </c>
      <c r="N10" s="273">
        <v>33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61">
        <v>5</v>
      </c>
      <c r="G11" s="261">
        <v>0</v>
      </c>
      <c r="H11" s="263">
        <v>5</v>
      </c>
      <c r="I11" s="261">
        <v>0</v>
      </c>
      <c r="J11" s="263">
        <v>5</v>
      </c>
      <c r="K11" s="273">
        <v>1</v>
      </c>
      <c r="L11" s="273">
        <v>0</v>
      </c>
      <c r="M11" s="264">
        <v>1</v>
      </c>
      <c r="N11" s="273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61">
        <v>8</v>
      </c>
      <c r="G12" s="261">
        <v>0</v>
      </c>
      <c r="H12" s="263">
        <v>8</v>
      </c>
      <c r="I12" s="261">
        <v>0</v>
      </c>
      <c r="J12" s="263">
        <v>8</v>
      </c>
      <c r="K12" s="273">
        <v>3</v>
      </c>
      <c r="L12" s="273">
        <v>0</v>
      </c>
      <c r="M12" s="264">
        <v>3</v>
      </c>
      <c r="N12" s="273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61">
        <v>8</v>
      </c>
      <c r="G13" s="261">
        <v>0</v>
      </c>
      <c r="H13" s="263">
        <v>8</v>
      </c>
      <c r="I13" s="261">
        <v>0</v>
      </c>
      <c r="J13" s="263">
        <v>8</v>
      </c>
      <c r="K13" s="273">
        <v>0</v>
      </c>
      <c r="L13" s="273">
        <v>0</v>
      </c>
      <c r="M13" s="264">
        <v>0</v>
      </c>
      <c r="N13" s="273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61">
        <v>8</v>
      </c>
      <c r="G14" s="261">
        <v>0</v>
      </c>
      <c r="H14" s="263">
        <v>8</v>
      </c>
      <c r="I14" s="261">
        <v>0</v>
      </c>
      <c r="J14" s="263">
        <v>8</v>
      </c>
      <c r="K14" s="273">
        <v>0</v>
      </c>
      <c r="L14" s="273">
        <v>0</v>
      </c>
      <c r="M14" s="264">
        <v>0</v>
      </c>
      <c r="N14" s="273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61">
        <v>13</v>
      </c>
      <c r="G15" s="261">
        <v>0</v>
      </c>
      <c r="H15" s="263">
        <v>13</v>
      </c>
      <c r="I15" s="261">
        <v>0</v>
      </c>
      <c r="J15" s="263">
        <v>13</v>
      </c>
      <c r="K15" s="273">
        <v>0</v>
      </c>
      <c r="L15" s="273">
        <v>0</v>
      </c>
      <c r="M15" s="264">
        <v>0</v>
      </c>
      <c r="N15" s="273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61">
        <v>18</v>
      </c>
      <c r="G16" s="261">
        <v>0</v>
      </c>
      <c r="H16" s="263">
        <v>18</v>
      </c>
      <c r="I16" s="261">
        <v>0</v>
      </c>
      <c r="J16" s="263">
        <v>18</v>
      </c>
      <c r="K16" s="273">
        <v>0</v>
      </c>
      <c r="L16" s="273">
        <v>0</v>
      </c>
      <c r="M16" s="264">
        <v>0</v>
      </c>
      <c r="N16" s="273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61">
        <v>41</v>
      </c>
      <c r="G17" s="261">
        <v>0</v>
      </c>
      <c r="H17" s="263">
        <v>41</v>
      </c>
      <c r="I17" s="261">
        <v>0</v>
      </c>
      <c r="J17" s="263">
        <v>41</v>
      </c>
      <c r="K17" s="273">
        <v>0</v>
      </c>
      <c r="L17" s="273">
        <v>0</v>
      </c>
      <c r="M17" s="264">
        <v>0</v>
      </c>
      <c r="N17" s="273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61">
        <v>78</v>
      </c>
      <c r="G18" s="261">
        <v>0</v>
      </c>
      <c r="H18" s="263">
        <v>78</v>
      </c>
      <c r="I18" s="261">
        <v>0</v>
      </c>
      <c r="J18" s="263">
        <v>78</v>
      </c>
      <c r="K18" s="273">
        <v>0</v>
      </c>
      <c r="L18" s="273">
        <v>0</v>
      </c>
      <c r="M18" s="264">
        <v>0</v>
      </c>
      <c r="N18" s="273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61">
        <v>62</v>
      </c>
      <c r="G19" s="261">
        <v>0</v>
      </c>
      <c r="H19" s="263">
        <v>62</v>
      </c>
      <c r="I19" s="261">
        <v>0</v>
      </c>
      <c r="J19" s="263">
        <v>62</v>
      </c>
      <c r="K19" s="273">
        <v>0</v>
      </c>
      <c r="L19" s="273">
        <v>0</v>
      </c>
      <c r="M19" s="264">
        <v>0</v>
      </c>
      <c r="N19" s="273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61">
        <v>0</v>
      </c>
      <c r="G20" s="261">
        <v>11</v>
      </c>
      <c r="H20" s="263">
        <v>11</v>
      </c>
      <c r="I20" s="261">
        <v>0</v>
      </c>
      <c r="J20" s="263">
        <v>11</v>
      </c>
      <c r="K20" s="273">
        <v>0</v>
      </c>
      <c r="L20" s="273">
        <v>0</v>
      </c>
      <c r="M20" s="264">
        <v>0</v>
      </c>
      <c r="N20" s="273">
        <v>0</v>
      </c>
    </row>
    <row r="21" spans="1:14">
      <c r="A21" s="14"/>
      <c r="B21" s="10"/>
      <c r="C21" s="15"/>
      <c r="D21" s="9"/>
      <c r="E21" s="63">
        <v>2</v>
      </c>
      <c r="F21" s="261">
        <v>0</v>
      </c>
      <c r="G21" s="261">
        <v>14</v>
      </c>
      <c r="H21" s="263">
        <v>14</v>
      </c>
      <c r="I21" s="261">
        <v>0</v>
      </c>
      <c r="J21" s="263">
        <v>14</v>
      </c>
      <c r="K21" s="273">
        <v>0</v>
      </c>
      <c r="L21" s="273">
        <v>0</v>
      </c>
      <c r="M21" s="264">
        <v>0</v>
      </c>
      <c r="N21" s="273">
        <v>0</v>
      </c>
    </row>
    <row r="22" spans="1:14">
      <c r="A22" s="14"/>
      <c r="B22" s="12"/>
      <c r="C22" s="16"/>
      <c r="D22" s="9"/>
      <c r="E22" s="62">
        <v>1</v>
      </c>
      <c r="F22" s="261">
        <v>0</v>
      </c>
      <c r="G22" s="261">
        <v>28</v>
      </c>
      <c r="H22" s="263">
        <v>28</v>
      </c>
      <c r="I22" s="261">
        <v>47</v>
      </c>
      <c r="J22" s="263">
        <v>75</v>
      </c>
      <c r="K22" s="273">
        <v>0</v>
      </c>
      <c r="L22" s="273">
        <v>0</v>
      </c>
      <c r="M22" s="264">
        <v>0</v>
      </c>
      <c r="N22" s="273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263">
        <v>510</v>
      </c>
      <c r="G23" s="263">
        <v>53</v>
      </c>
      <c r="H23" s="265">
        <v>563</v>
      </c>
      <c r="I23" s="263">
        <v>47</v>
      </c>
      <c r="J23" s="265">
        <v>610</v>
      </c>
      <c r="K23" s="266">
        <v>327</v>
      </c>
      <c r="L23" s="266">
        <v>28</v>
      </c>
      <c r="M23" s="263">
        <v>355</v>
      </c>
      <c r="N23" s="263">
        <v>33</v>
      </c>
    </row>
    <row r="24" spans="1:14">
      <c r="A24" s="14"/>
      <c r="B24" s="10"/>
      <c r="C24" s="10"/>
      <c r="D24" s="13"/>
      <c r="E24" s="12">
        <v>13</v>
      </c>
      <c r="F24" s="261">
        <v>595</v>
      </c>
      <c r="G24" s="261">
        <v>0</v>
      </c>
      <c r="H24" s="263">
        <v>595</v>
      </c>
      <c r="I24" s="261">
        <v>0</v>
      </c>
      <c r="J24" s="263">
        <v>595</v>
      </c>
      <c r="K24" s="273">
        <v>385</v>
      </c>
      <c r="L24" s="273">
        <v>34</v>
      </c>
      <c r="M24" s="267">
        <v>419</v>
      </c>
      <c r="N24" s="273">
        <v>43</v>
      </c>
    </row>
    <row r="25" spans="1:14">
      <c r="A25" s="14"/>
      <c r="B25" s="10"/>
      <c r="C25" s="10" t="s">
        <v>0</v>
      </c>
      <c r="D25" s="13"/>
      <c r="E25" s="63">
        <v>12</v>
      </c>
      <c r="F25" s="261">
        <v>29</v>
      </c>
      <c r="G25" s="261">
        <v>0</v>
      </c>
      <c r="H25" s="263">
        <v>29</v>
      </c>
      <c r="I25" s="261">
        <v>0</v>
      </c>
      <c r="J25" s="263">
        <v>29</v>
      </c>
      <c r="K25" s="273">
        <v>2</v>
      </c>
      <c r="L25" s="273">
        <v>0</v>
      </c>
      <c r="M25" s="267">
        <v>2</v>
      </c>
      <c r="N25" s="273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61">
        <v>11</v>
      </c>
      <c r="G26" s="261">
        <v>0</v>
      </c>
      <c r="H26" s="263">
        <v>11</v>
      </c>
      <c r="I26" s="261">
        <v>0</v>
      </c>
      <c r="J26" s="263">
        <v>11</v>
      </c>
      <c r="K26" s="273">
        <v>1</v>
      </c>
      <c r="L26" s="273">
        <v>1</v>
      </c>
      <c r="M26" s="267">
        <v>2</v>
      </c>
      <c r="N26" s="273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61">
        <v>11</v>
      </c>
      <c r="G27" s="261">
        <v>0</v>
      </c>
      <c r="H27" s="263">
        <v>11</v>
      </c>
      <c r="I27" s="261">
        <v>0</v>
      </c>
      <c r="J27" s="263">
        <v>11</v>
      </c>
      <c r="K27" s="273">
        <v>1</v>
      </c>
      <c r="L27" s="273">
        <v>3</v>
      </c>
      <c r="M27" s="267">
        <v>4</v>
      </c>
      <c r="N27" s="273">
        <v>4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61">
        <v>25</v>
      </c>
      <c r="G28" s="261">
        <v>0</v>
      </c>
      <c r="H28" s="263">
        <v>25</v>
      </c>
      <c r="I28" s="261">
        <v>0</v>
      </c>
      <c r="J28" s="263">
        <v>25</v>
      </c>
      <c r="K28" s="273">
        <v>0</v>
      </c>
      <c r="L28" s="273">
        <v>0</v>
      </c>
      <c r="M28" s="267">
        <v>0</v>
      </c>
      <c r="N28" s="273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61">
        <v>16</v>
      </c>
      <c r="G29" s="261">
        <v>0</v>
      </c>
      <c r="H29" s="263">
        <v>16</v>
      </c>
      <c r="I29" s="261">
        <v>0</v>
      </c>
      <c r="J29" s="263">
        <v>16</v>
      </c>
      <c r="K29" s="273">
        <v>0</v>
      </c>
      <c r="L29" s="273">
        <v>0</v>
      </c>
      <c r="M29" s="267">
        <v>0</v>
      </c>
      <c r="N29" s="273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61">
        <v>19</v>
      </c>
      <c r="G30" s="261">
        <v>0</v>
      </c>
      <c r="H30" s="263">
        <v>19</v>
      </c>
      <c r="I30" s="261">
        <v>0</v>
      </c>
      <c r="J30" s="263">
        <v>19</v>
      </c>
      <c r="K30" s="273">
        <v>0</v>
      </c>
      <c r="L30" s="273">
        <v>0</v>
      </c>
      <c r="M30" s="267">
        <v>0</v>
      </c>
      <c r="N30" s="273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61">
        <v>40</v>
      </c>
      <c r="G31" s="261">
        <v>0</v>
      </c>
      <c r="H31" s="263">
        <v>40</v>
      </c>
      <c r="I31" s="261">
        <v>0</v>
      </c>
      <c r="J31" s="263">
        <v>40</v>
      </c>
      <c r="K31" s="273">
        <v>0</v>
      </c>
      <c r="L31" s="273">
        <v>0</v>
      </c>
      <c r="M31" s="267">
        <v>0</v>
      </c>
      <c r="N31" s="273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261">
        <v>54</v>
      </c>
      <c r="G32" s="261">
        <v>0</v>
      </c>
      <c r="H32" s="263">
        <v>54</v>
      </c>
      <c r="I32" s="261">
        <v>0</v>
      </c>
      <c r="J32" s="263">
        <v>54</v>
      </c>
      <c r="K32" s="273">
        <v>0</v>
      </c>
      <c r="L32" s="273">
        <v>1</v>
      </c>
      <c r="M32" s="267">
        <v>1</v>
      </c>
      <c r="N32" s="273">
        <v>2</v>
      </c>
    </row>
    <row r="33" spans="1:14">
      <c r="A33" s="14"/>
      <c r="B33" s="10"/>
      <c r="C33" s="10"/>
      <c r="D33" s="13"/>
      <c r="E33" s="63">
        <v>4</v>
      </c>
      <c r="F33" s="261">
        <v>74</v>
      </c>
      <c r="G33" s="261">
        <v>0</v>
      </c>
      <c r="H33" s="263">
        <v>74</v>
      </c>
      <c r="I33" s="261">
        <v>0</v>
      </c>
      <c r="J33" s="263">
        <v>74</v>
      </c>
      <c r="K33" s="273">
        <v>0</v>
      </c>
      <c r="L33" s="273">
        <v>1</v>
      </c>
      <c r="M33" s="267">
        <v>1</v>
      </c>
      <c r="N33" s="273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261">
        <v>0</v>
      </c>
      <c r="G34" s="261">
        <v>20</v>
      </c>
      <c r="H34" s="263">
        <v>20</v>
      </c>
      <c r="I34" s="261">
        <v>0</v>
      </c>
      <c r="J34" s="263">
        <v>20</v>
      </c>
      <c r="K34" s="273">
        <v>1</v>
      </c>
      <c r="L34" s="273">
        <v>0</v>
      </c>
      <c r="M34" s="267">
        <v>1</v>
      </c>
      <c r="N34" s="273">
        <v>0</v>
      </c>
    </row>
    <row r="35" spans="1:14">
      <c r="A35" s="14"/>
      <c r="B35" s="10"/>
      <c r="C35" s="10"/>
      <c r="D35" s="13"/>
      <c r="E35" s="63">
        <v>2</v>
      </c>
      <c r="F35" s="261">
        <v>0</v>
      </c>
      <c r="G35" s="261">
        <v>21</v>
      </c>
      <c r="H35" s="263">
        <v>21</v>
      </c>
      <c r="I35" s="261">
        <v>0</v>
      </c>
      <c r="J35" s="263">
        <v>21</v>
      </c>
      <c r="K35" s="273">
        <v>0</v>
      </c>
      <c r="L35" s="273">
        <v>0</v>
      </c>
      <c r="M35" s="267">
        <v>0</v>
      </c>
      <c r="N35" s="273">
        <v>0</v>
      </c>
    </row>
    <row r="36" spans="1:14">
      <c r="A36" s="14"/>
      <c r="B36" s="12"/>
      <c r="C36" s="12"/>
      <c r="D36" s="13"/>
      <c r="E36" s="62">
        <v>1</v>
      </c>
      <c r="F36" s="261">
        <v>0</v>
      </c>
      <c r="G36" s="261">
        <v>27</v>
      </c>
      <c r="H36" s="263">
        <v>27</v>
      </c>
      <c r="I36" s="261">
        <v>75</v>
      </c>
      <c r="J36" s="263">
        <v>102</v>
      </c>
      <c r="K36" s="273">
        <v>0</v>
      </c>
      <c r="L36" s="273">
        <v>0</v>
      </c>
      <c r="M36" s="267">
        <v>0</v>
      </c>
      <c r="N36" s="273">
        <v>0</v>
      </c>
    </row>
    <row r="37" spans="1:14" ht="12.75" customHeight="1">
      <c r="A37" s="14"/>
      <c r="B37" s="309" t="s">
        <v>19</v>
      </c>
      <c r="C37" s="310"/>
      <c r="D37" s="310"/>
      <c r="E37" s="310"/>
      <c r="F37" s="266">
        <v>874</v>
      </c>
      <c r="G37" s="263">
        <v>68</v>
      </c>
      <c r="H37" s="268">
        <v>942</v>
      </c>
      <c r="I37" s="269">
        <v>75</v>
      </c>
      <c r="J37" s="265">
        <v>1017</v>
      </c>
      <c r="K37" s="266">
        <v>390</v>
      </c>
      <c r="L37" s="263">
        <v>40</v>
      </c>
      <c r="M37" s="265">
        <v>430</v>
      </c>
      <c r="N37" s="266">
        <v>51</v>
      </c>
    </row>
    <row r="38" spans="1:14">
      <c r="A38" s="14"/>
      <c r="B38" s="62"/>
      <c r="C38" s="62"/>
      <c r="D38" s="17"/>
      <c r="E38" s="60">
        <v>13</v>
      </c>
      <c r="F38" s="261">
        <v>4</v>
      </c>
      <c r="G38" s="261">
        <v>0</v>
      </c>
      <c r="H38" s="263">
        <v>4</v>
      </c>
      <c r="I38" s="261">
        <v>0</v>
      </c>
      <c r="J38" s="263">
        <v>4</v>
      </c>
      <c r="K38" s="273">
        <v>1</v>
      </c>
      <c r="L38" s="273">
        <v>0</v>
      </c>
      <c r="M38" s="267">
        <v>1</v>
      </c>
      <c r="N38" s="273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61">
        <v>0</v>
      </c>
      <c r="G39" s="261">
        <v>0</v>
      </c>
      <c r="H39" s="263">
        <v>0</v>
      </c>
      <c r="I39" s="261">
        <v>0</v>
      </c>
      <c r="J39" s="263">
        <v>0</v>
      </c>
      <c r="K39" s="273">
        <v>0</v>
      </c>
      <c r="L39" s="273">
        <v>0</v>
      </c>
      <c r="M39" s="267">
        <v>0</v>
      </c>
      <c r="N39" s="273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61">
        <v>0</v>
      </c>
      <c r="G40" s="261">
        <v>0</v>
      </c>
      <c r="H40" s="263">
        <v>0</v>
      </c>
      <c r="I40" s="261">
        <v>0</v>
      </c>
      <c r="J40" s="263">
        <v>0</v>
      </c>
      <c r="K40" s="273">
        <v>0</v>
      </c>
      <c r="L40" s="273">
        <v>0</v>
      </c>
      <c r="M40" s="267">
        <v>0</v>
      </c>
      <c r="N40" s="273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61">
        <v>0</v>
      </c>
      <c r="G41" s="261">
        <v>0</v>
      </c>
      <c r="H41" s="263">
        <v>0</v>
      </c>
      <c r="I41" s="261">
        <v>0</v>
      </c>
      <c r="J41" s="263">
        <v>0</v>
      </c>
      <c r="K41" s="273">
        <v>0</v>
      </c>
      <c r="L41" s="273">
        <v>0</v>
      </c>
      <c r="M41" s="267">
        <v>0</v>
      </c>
      <c r="N41" s="273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61">
        <v>0</v>
      </c>
      <c r="G42" s="261">
        <v>0</v>
      </c>
      <c r="H42" s="263">
        <v>0</v>
      </c>
      <c r="I42" s="261">
        <v>0</v>
      </c>
      <c r="J42" s="263">
        <v>0</v>
      </c>
      <c r="K42" s="273">
        <v>0</v>
      </c>
      <c r="L42" s="273">
        <v>0</v>
      </c>
      <c r="M42" s="267">
        <v>0</v>
      </c>
      <c r="N42" s="273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61">
        <v>0</v>
      </c>
      <c r="G43" s="261">
        <v>0</v>
      </c>
      <c r="H43" s="263">
        <v>0</v>
      </c>
      <c r="I43" s="261">
        <v>0</v>
      </c>
      <c r="J43" s="263">
        <v>0</v>
      </c>
      <c r="K43" s="273">
        <v>0</v>
      </c>
      <c r="L43" s="273">
        <v>0</v>
      </c>
      <c r="M43" s="267">
        <v>0</v>
      </c>
      <c r="N43" s="273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61">
        <v>0</v>
      </c>
      <c r="G44" s="261">
        <v>0</v>
      </c>
      <c r="H44" s="263">
        <v>0</v>
      </c>
      <c r="I44" s="261">
        <v>0</v>
      </c>
      <c r="J44" s="263">
        <v>0</v>
      </c>
      <c r="K44" s="273">
        <v>0</v>
      </c>
      <c r="L44" s="273">
        <v>0</v>
      </c>
      <c r="M44" s="267">
        <v>0</v>
      </c>
      <c r="N44" s="273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61">
        <v>0</v>
      </c>
      <c r="G45" s="261">
        <v>0</v>
      </c>
      <c r="H45" s="263">
        <v>0</v>
      </c>
      <c r="I45" s="261">
        <v>0</v>
      </c>
      <c r="J45" s="263">
        <v>0</v>
      </c>
      <c r="K45" s="273">
        <v>0</v>
      </c>
      <c r="L45" s="273">
        <v>0</v>
      </c>
      <c r="M45" s="267">
        <v>0</v>
      </c>
      <c r="N45" s="273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61">
        <v>0</v>
      </c>
      <c r="G46" s="261">
        <v>0</v>
      </c>
      <c r="H46" s="263">
        <v>0</v>
      </c>
      <c r="I46" s="261">
        <v>0</v>
      </c>
      <c r="J46" s="263">
        <v>0</v>
      </c>
      <c r="K46" s="273">
        <v>0</v>
      </c>
      <c r="L46" s="273">
        <v>0</v>
      </c>
      <c r="M46" s="267">
        <v>0</v>
      </c>
      <c r="N46" s="273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61">
        <v>0</v>
      </c>
      <c r="G47" s="261">
        <v>0</v>
      </c>
      <c r="H47" s="263">
        <v>0</v>
      </c>
      <c r="I47" s="261">
        <v>0</v>
      </c>
      <c r="J47" s="263">
        <v>0</v>
      </c>
      <c r="K47" s="273">
        <v>0</v>
      </c>
      <c r="L47" s="273">
        <v>0</v>
      </c>
      <c r="M47" s="267">
        <v>0</v>
      </c>
      <c r="N47" s="273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61">
        <v>0</v>
      </c>
      <c r="G48" s="261">
        <v>0</v>
      </c>
      <c r="H48" s="263">
        <v>0</v>
      </c>
      <c r="I48" s="261">
        <v>0</v>
      </c>
      <c r="J48" s="263">
        <v>0</v>
      </c>
      <c r="K48" s="273">
        <v>0</v>
      </c>
      <c r="L48" s="273">
        <v>0</v>
      </c>
      <c r="M48" s="267">
        <v>0</v>
      </c>
      <c r="N48" s="273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61">
        <v>0</v>
      </c>
      <c r="G49" s="261">
        <v>0</v>
      </c>
      <c r="H49" s="263">
        <v>0</v>
      </c>
      <c r="I49" s="261">
        <v>0</v>
      </c>
      <c r="J49" s="263">
        <v>0</v>
      </c>
      <c r="K49" s="273">
        <v>0</v>
      </c>
      <c r="L49" s="273">
        <v>0</v>
      </c>
      <c r="M49" s="267">
        <v>0</v>
      </c>
      <c r="N49" s="273">
        <v>0</v>
      </c>
    </row>
    <row r="50" spans="1:14">
      <c r="A50" s="14"/>
      <c r="B50" s="12"/>
      <c r="C50" s="13"/>
      <c r="D50" s="12"/>
      <c r="E50" s="62">
        <v>1</v>
      </c>
      <c r="F50" s="262">
        <v>0</v>
      </c>
      <c r="G50" s="262">
        <v>0</v>
      </c>
      <c r="H50" s="270">
        <v>0</v>
      </c>
      <c r="I50" s="262">
        <v>2</v>
      </c>
      <c r="J50" s="270">
        <v>2</v>
      </c>
      <c r="K50" s="273">
        <v>0</v>
      </c>
      <c r="L50" s="273">
        <v>0</v>
      </c>
      <c r="M50" s="271">
        <v>0</v>
      </c>
      <c r="N50" s="275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263">
        <v>4</v>
      </c>
      <c r="G51" s="263">
        <v>0</v>
      </c>
      <c r="H51" s="263">
        <v>4</v>
      </c>
      <c r="I51" s="263">
        <v>2</v>
      </c>
      <c r="J51" s="263">
        <v>6</v>
      </c>
      <c r="K51" s="263">
        <v>1</v>
      </c>
      <c r="L51" s="263">
        <v>0</v>
      </c>
      <c r="M51" s="263">
        <v>1</v>
      </c>
      <c r="N51" s="263">
        <v>0</v>
      </c>
    </row>
    <row r="52" spans="1:14">
      <c r="A52" s="56"/>
      <c r="B52" s="309" t="s">
        <v>37</v>
      </c>
      <c r="C52" s="310"/>
      <c r="D52" s="310"/>
      <c r="E52" s="311"/>
      <c r="F52" s="261">
        <v>0</v>
      </c>
      <c r="G52" s="261">
        <v>0</v>
      </c>
      <c r="H52" s="261">
        <v>0</v>
      </c>
      <c r="I52" s="261">
        <v>0</v>
      </c>
      <c r="J52" s="261">
        <v>0</v>
      </c>
      <c r="K52" s="274">
        <v>1</v>
      </c>
      <c r="L52" s="274">
        <v>2</v>
      </c>
      <c r="M52" s="274">
        <v>3</v>
      </c>
      <c r="N52" s="274">
        <v>2</v>
      </c>
    </row>
    <row r="53" spans="1:14" ht="12.75" customHeight="1">
      <c r="A53" s="56"/>
      <c r="B53" s="308" t="s">
        <v>40</v>
      </c>
      <c r="C53" s="308"/>
      <c r="D53" s="308"/>
      <c r="E53" s="308"/>
      <c r="F53" s="272">
        <v>1388</v>
      </c>
      <c r="G53" s="272">
        <v>121</v>
      </c>
      <c r="H53" s="272">
        <v>1509</v>
      </c>
      <c r="I53" s="272">
        <v>124</v>
      </c>
      <c r="J53" s="272">
        <v>1633</v>
      </c>
      <c r="K53" s="272">
        <v>719</v>
      </c>
      <c r="L53" s="272">
        <v>70</v>
      </c>
      <c r="M53" s="272">
        <v>789</v>
      </c>
      <c r="N53" s="272">
        <v>86</v>
      </c>
    </row>
    <row r="54" spans="1:14">
      <c r="A54" s="56"/>
      <c r="B54" s="58"/>
      <c r="C54" s="58"/>
      <c r="D54" s="58"/>
      <c r="E54" s="58"/>
      <c r="F54" s="260"/>
      <c r="G54" s="260"/>
      <c r="H54" s="260"/>
      <c r="I54" s="260"/>
      <c r="J54" s="260"/>
      <c r="K54" s="260"/>
      <c r="L54" s="260"/>
      <c r="M54" s="260"/>
      <c r="N54" s="260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58"/>
      <c r="L1" s="58"/>
      <c r="M1" s="58"/>
      <c r="N1" s="58"/>
    </row>
    <row r="2" spans="1:14">
      <c r="A2" s="56"/>
      <c r="B2" s="67" t="s">
        <v>34</v>
      </c>
      <c r="C2" s="68"/>
      <c r="D2" s="325" t="s">
        <v>82</v>
      </c>
      <c r="E2" s="325"/>
      <c r="F2" s="325"/>
      <c r="G2" s="325"/>
      <c r="H2" s="325"/>
      <c r="I2" s="325"/>
      <c r="J2" s="325"/>
      <c r="K2" s="58"/>
      <c r="L2" s="58"/>
      <c r="M2" s="58"/>
      <c r="N2" s="58"/>
    </row>
    <row r="3" spans="1:14">
      <c r="A3" s="56"/>
      <c r="B3" s="67" t="s">
        <v>33</v>
      </c>
      <c r="C3" s="68"/>
      <c r="D3" s="325" t="s">
        <v>83</v>
      </c>
      <c r="E3" s="325"/>
      <c r="F3" s="325"/>
      <c r="G3" s="325"/>
      <c r="H3" s="325"/>
      <c r="I3" s="325"/>
      <c r="J3" s="325"/>
      <c r="K3" s="58"/>
      <c r="L3" s="58"/>
      <c r="M3" s="58"/>
      <c r="N3" s="58"/>
    </row>
    <row r="4" spans="1:14">
      <c r="A4" s="56"/>
      <c r="B4" s="321" t="s">
        <v>36</v>
      </c>
      <c r="C4" s="321"/>
      <c r="D4" s="321"/>
      <c r="E4" s="321"/>
      <c r="F4" s="114">
        <v>43464</v>
      </c>
      <c r="G4" s="68"/>
      <c r="H4" s="68"/>
      <c r="I4" s="68"/>
      <c r="J4" s="6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115">
        <v>121</v>
      </c>
      <c r="G10" s="115">
        <v>36</v>
      </c>
      <c r="H10" s="118">
        <f t="shared" ref="H10:H22" si="0">F10+G10</f>
        <v>157</v>
      </c>
      <c r="I10" s="115"/>
      <c r="J10" s="118">
        <f t="shared" ref="J10:J22" si="1">H10+I10</f>
        <v>157</v>
      </c>
      <c r="K10" s="119">
        <v>124</v>
      </c>
      <c r="L10" s="119">
        <v>20</v>
      </c>
      <c r="M10" s="120">
        <f t="shared" ref="M10:M22" si="2">K10+L10</f>
        <v>144</v>
      </c>
      <c r="N10" s="119">
        <v>27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15">
        <v>11</v>
      </c>
      <c r="G11" s="115">
        <v>2</v>
      </c>
      <c r="H11" s="118">
        <f t="shared" si="0"/>
        <v>13</v>
      </c>
      <c r="I11" s="115"/>
      <c r="J11" s="118">
        <f t="shared" si="1"/>
        <v>13</v>
      </c>
      <c r="K11" s="119"/>
      <c r="L11" s="119"/>
      <c r="M11" s="120">
        <f t="shared" si="2"/>
        <v>0</v>
      </c>
      <c r="N11" s="119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15">
        <v>5</v>
      </c>
      <c r="G12" s="115">
        <v>0</v>
      </c>
      <c r="H12" s="118">
        <f t="shared" si="0"/>
        <v>5</v>
      </c>
      <c r="I12" s="115"/>
      <c r="J12" s="118">
        <f t="shared" si="1"/>
        <v>5</v>
      </c>
      <c r="K12" s="119"/>
      <c r="L12" s="119"/>
      <c r="M12" s="120">
        <f t="shared" si="2"/>
        <v>0</v>
      </c>
      <c r="N12" s="119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15">
        <v>1</v>
      </c>
      <c r="G13" s="115">
        <v>0</v>
      </c>
      <c r="H13" s="118">
        <f t="shared" si="0"/>
        <v>1</v>
      </c>
      <c r="I13" s="115"/>
      <c r="J13" s="118">
        <f t="shared" si="1"/>
        <v>1</v>
      </c>
      <c r="K13" s="119"/>
      <c r="L13" s="119"/>
      <c r="M13" s="120">
        <f t="shared" si="2"/>
        <v>0</v>
      </c>
      <c r="N13" s="119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15">
        <v>4</v>
      </c>
      <c r="G14" s="115">
        <v>6</v>
      </c>
      <c r="H14" s="118">
        <f t="shared" si="0"/>
        <v>10</v>
      </c>
      <c r="I14" s="115"/>
      <c r="J14" s="118">
        <f t="shared" si="1"/>
        <v>10</v>
      </c>
      <c r="K14" s="119"/>
      <c r="L14" s="119"/>
      <c r="M14" s="120">
        <f t="shared" si="2"/>
        <v>0</v>
      </c>
      <c r="N14" s="119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15">
        <v>5</v>
      </c>
      <c r="G15" s="115">
        <v>2</v>
      </c>
      <c r="H15" s="118">
        <f t="shared" si="0"/>
        <v>7</v>
      </c>
      <c r="I15" s="115"/>
      <c r="J15" s="118">
        <f t="shared" si="1"/>
        <v>7</v>
      </c>
      <c r="K15" s="119"/>
      <c r="L15" s="119"/>
      <c r="M15" s="120">
        <f t="shared" si="2"/>
        <v>0</v>
      </c>
      <c r="N15" s="119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15">
        <v>15</v>
      </c>
      <c r="G16" s="115">
        <v>4</v>
      </c>
      <c r="H16" s="118">
        <f t="shared" si="0"/>
        <v>19</v>
      </c>
      <c r="I16" s="115"/>
      <c r="J16" s="118">
        <f t="shared" si="1"/>
        <v>19</v>
      </c>
      <c r="K16" s="119"/>
      <c r="L16" s="119"/>
      <c r="M16" s="120">
        <f t="shared" si="2"/>
        <v>0</v>
      </c>
      <c r="N16" s="119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15">
        <v>2</v>
      </c>
      <c r="G17" s="115">
        <v>3</v>
      </c>
      <c r="H17" s="118">
        <f t="shared" si="0"/>
        <v>5</v>
      </c>
      <c r="I17" s="115"/>
      <c r="J17" s="118">
        <f t="shared" si="1"/>
        <v>5</v>
      </c>
      <c r="K17" s="119"/>
      <c r="L17" s="119"/>
      <c r="M17" s="120">
        <f t="shared" si="2"/>
        <v>0</v>
      </c>
      <c r="N17" s="119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15">
        <v>3</v>
      </c>
      <c r="G18" s="115">
        <v>2</v>
      </c>
      <c r="H18" s="118">
        <f t="shared" si="0"/>
        <v>5</v>
      </c>
      <c r="I18" s="115"/>
      <c r="J18" s="118">
        <f t="shared" si="1"/>
        <v>5</v>
      </c>
      <c r="K18" s="119"/>
      <c r="L18" s="119"/>
      <c r="M18" s="120">
        <f t="shared" si="2"/>
        <v>0</v>
      </c>
      <c r="N18" s="119"/>
    </row>
    <row r="19" spans="1:14">
      <c r="A19" s="14"/>
      <c r="B19" s="10"/>
      <c r="C19" s="15"/>
      <c r="D19" s="11" t="s">
        <v>12</v>
      </c>
      <c r="E19" s="63">
        <v>4</v>
      </c>
      <c r="F19" s="115">
        <v>19</v>
      </c>
      <c r="G19" s="115">
        <v>5</v>
      </c>
      <c r="H19" s="118">
        <f t="shared" si="0"/>
        <v>24</v>
      </c>
      <c r="I19" s="115"/>
      <c r="J19" s="118">
        <f t="shared" si="1"/>
        <v>24</v>
      </c>
      <c r="K19" s="119"/>
      <c r="L19" s="119"/>
      <c r="M19" s="120">
        <f t="shared" si="2"/>
        <v>0</v>
      </c>
      <c r="N19" s="119"/>
    </row>
    <row r="20" spans="1:14">
      <c r="A20" s="14"/>
      <c r="B20" s="10"/>
      <c r="C20" s="15" t="s">
        <v>1</v>
      </c>
      <c r="D20" s="9"/>
      <c r="E20" s="63">
        <v>3</v>
      </c>
      <c r="F20" s="115">
        <v>0</v>
      </c>
      <c r="G20" s="115">
        <v>2</v>
      </c>
      <c r="H20" s="118">
        <f t="shared" si="0"/>
        <v>2</v>
      </c>
      <c r="I20" s="115"/>
      <c r="J20" s="118">
        <f t="shared" si="1"/>
        <v>2</v>
      </c>
      <c r="K20" s="119">
        <v>0</v>
      </c>
      <c r="L20" s="119">
        <v>1</v>
      </c>
      <c r="M20" s="120">
        <f t="shared" si="2"/>
        <v>1</v>
      </c>
      <c r="N20" s="119">
        <v>1</v>
      </c>
    </row>
    <row r="21" spans="1:14">
      <c r="A21" s="14"/>
      <c r="B21" s="10"/>
      <c r="C21" s="15"/>
      <c r="D21" s="9"/>
      <c r="E21" s="63">
        <v>2</v>
      </c>
      <c r="F21" s="115">
        <v>0</v>
      </c>
      <c r="G21" s="115">
        <v>4</v>
      </c>
      <c r="H21" s="118">
        <f t="shared" si="0"/>
        <v>4</v>
      </c>
      <c r="I21" s="115"/>
      <c r="J21" s="118">
        <f t="shared" si="1"/>
        <v>4</v>
      </c>
      <c r="K21" s="119"/>
      <c r="L21" s="119"/>
      <c r="M21" s="120">
        <f t="shared" si="2"/>
        <v>0</v>
      </c>
      <c r="N21" s="119"/>
    </row>
    <row r="22" spans="1:14">
      <c r="A22" s="14"/>
      <c r="B22" s="12"/>
      <c r="C22" s="16"/>
      <c r="D22" s="9"/>
      <c r="E22" s="62">
        <v>1</v>
      </c>
      <c r="F22" s="115">
        <v>0</v>
      </c>
      <c r="G22" s="115">
        <v>0</v>
      </c>
      <c r="H22" s="118">
        <f t="shared" si="0"/>
        <v>0</v>
      </c>
      <c r="I22" s="115">
        <v>19</v>
      </c>
      <c r="J22" s="118">
        <f t="shared" si="1"/>
        <v>19</v>
      </c>
      <c r="K22" s="119"/>
      <c r="L22" s="119"/>
      <c r="M22" s="120">
        <f t="shared" si="2"/>
        <v>0</v>
      </c>
      <c r="N22" s="119"/>
    </row>
    <row r="23" spans="1:14" ht="12.75" customHeight="1">
      <c r="A23" s="14"/>
      <c r="B23" s="309" t="s">
        <v>18</v>
      </c>
      <c r="C23" s="310"/>
      <c r="D23" s="310"/>
      <c r="E23" s="311"/>
      <c r="F23" s="118">
        <f t="shared" ref="F23:N23" si="3">SUM(F10:F22)</f>
        <v>186</v>
      </c>
      <c r="G23" s="118">
        <f t="shared" si="3"/>
        <v>66</v>
      </c>
      <c r="H23" s="121">
        <f t="shared" si="3"/>
        <v>252</v>
      </c>
      <c r="I23" s="118">
        <f t="shared" si="3"/>
        <v>19</v>
      </c>
      <c r="J23" s="121">
        <f t="shared" si="3"/>
        <v>271</v>
      </c>
      <c r="K23" s="122">
        <f t="shared" si="3"/>
        <v>124</v>
      </c>
      <c r="L23" s="122">
        <f t="shared" si="3"/>
        <v>21</v>
      </c>
      <c r="M23" s="118">
        <f t="shared" si="3"/>
        <v>145</v>
      </c>
      <c r="N23" s="118">
        <f t="shared" si="3"/>
        <v>28</v>
      </c>
    </row>
    <row r="24" spans="1:14">
      <c r="A24" s="14"/>
      <c r="B24" s="10"/>
      <c r="C24" s="10"/>
      <c r="D24" s="13"/>
      <c r="E24" s="12">
        <v>13</v>
      </c>
      <c r="F24" s="115">
        <v>439</v>
      </c>
      <c r="G24" s="115">
        <v>175</v>
      </c>
      <c r="H24" s="118">
        <f t="shared" ref="H24:H36" si="4">F24+G24</f>
        <v>614</v>
      </c>
      <c r="I24" s="115"/>
      <c r="J24" s="118">
        <f t="shared" ref="J24:J36" si="5">H24+I24</f>
        <v>614</v>
      </c>
      <c r="K24" s="119">
        <v>173</v>
      </c>
      <c r="L24" s="119">
        <v>40</v>
      </c>
      <c r="M24" s="123">
        <f t="shared" ref="M24:M36" si="6">K24+L24</f>
        <v>213</v>
      </c>
      <c r="N24" s="119">
        <v>50</v>
      </c>
    </row>
    <row r="25" spans="1:14">
      <c r="A25" s="14"/>
      <c r="B25" s="10"/>
      <c r="C25" s="10" t="s">
        <v>0</v>
      </c>
      <c r="D25" s="13"/>
      <c r="E25" s="63">
        <v>12</v>
      </c>
      <c r="F25" s="115">
        <v>7</v>
      </c>
      <c r="G25" s="115">
        <v>0</v>
      </c>
      <c r="H25" s="118">
        <f t="shared" si="4"/>
        <v>7</v>
      </c>
      <c r="I25" s="115"/>
      <c r="J25" s="118">
        <f t="shared" si="5"/>
        <v>7</v>
      </c>
      <c r="K25" s="119">
        <v>2</v>
      </c>
      <c r="L25" s="119">
        <v>1</v>
      </c>
      <c r="M25" s="123">
        <f t="shared" si="6"/>
        <v>3</v>
      </c>
      <c r="N25" s="119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115">
        <v>5</v>
      </c>
      <c r="G26" s="115">
        <v>1</v>
      </c>
      <c r="H26" s="118">
        <f t="shared" si="4"/>
        <v>6</v>
      </c>
      <c r="I26" s="115"/>
      <c r="J26" s="118">
        <f t="shared" si="5"/>
        <v>6</v>
      </c>
      <c r="K26" s="119">
        <v>0</v>
      </c>
      <c r="L26" s="119">
        <v>1</v>
      </c>
      <c r="M26" s="123">
        <f t="shared" si="6"/>
        <v>1</v>
      </c>
      <c r="N26" s="119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15">
        <v>5</v>
      </c>
      <c r="G27" s="115">
        <v>1</v>
      </c>
      <c r="H27" s="118">
        <f t="shared" si="4"/>
        <v>6</v>
      </c>
      <c r="I27" s="115"/>
      <c r="J27" s="118">
        <f t="shared" si="5"/>
        <v>6</v>
      </c>
      <c r="K27" s="119"/>
      <c r="L27" s="119"/>
      <c r="M27" s="123">
        <f t="shared" si="6"/>
        <v>0</v>
      </c>
      <c r="N27" s="119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15">
        <v>11</v>
      </c>
      <c r="G28" s="115">
        <v>2</v>
      </c>
      <c r="H28" s="118">
        <f t="shared" si="4"/>
        <v>13</v>
      </c>
      <c r="I28" s="115"/>
      <c r="J28" s="118">
        <f t="shared" si="5"/>
        <v>13</v>
      </c>
      <c r="K28" s="119"/>
      <c r="L28" s="119"/>
      <c r="M28" s="123">
        <f t="shared" si="6"/>
        <v>0</v>
      </c>
      <c r="N28" s="119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15">
        <v>9</v>
      </c>
      <c r="G29" s="115">
        <v>7</v>
      </c>
      <c r="H29" s="118">
        <f t="shared" si="4"/>
        <v>16</v>
      </c>
      <c r="I29" s="115"/>
      <c r="J29" s="118">
        <f t="shared" si="5"/>
        <v>16</v>
      </c>
      <c r="K29" s="119"/>
      <c r="L29" s="119"/>
      <c r="M29" s="123">
        <f t="shared" si="6"/>
        <v>0</v>
      </c>
      <c r="N29" s="119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15">
        <v>5</v>
      </c>
      <c r="G30" s="115">
        <v>11</v>
      </c>
      <c r="H30" s="118">
        <f t="shared" si="4"/>
        <v>16</v>
      </c>
      <c r="I30" s="115"/>
      <c r="J30" s="118">
        <f t="shared" si="5"/>
        <v>16</v>
      </c>
      <c r="K30" s="119"/>
      <c r="L30" s="119">
        <v>1</v>
      </c>
      <c r="M30" s="123">
        <f t="shared" si="6"/>
        <v>1</v>
      </c>
      <c r="N30" s="119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15">
        <v>3</v>
      </c>
      <c r="G31" s="115">
        <v>6</v>
      </c>
      <c r="H31" s="118">
        <f t="shared" si="4"/>
        <v>9</v>
      </c>
      <c r="I31" s="115"/>
      <c r="J31" s="118">
        <f t="shared" si="5"/>
        <v>9</v>
      </c>
      <c r="K31" s="119"/>
      <c r="L31" s="119"/>
      <c r="M31" s="123">
        <f t="shared" si="6"/>
        <v>0</v>
      </c>
      <c r="N31" s="119"/>
    </row>
    <row r="32" spans="1:14">
      <c r="A32" s="14"/>
      <c r="B32" s="10" t="s">
        <v>9</v>
      </c>
      <c r="C32" s="62"/>
      <c r="D32" s="13"/>
      <c r="E32" s="63">
        <v>5</v>
      </c>
      <c r="F32" s="115">
        <v>3</v>
      </c>
      <c r="G32" s="115">
        <v>3</v>
      </c>
      <c r="H32" s="118">
        <f t="shared" si="4"/>
        <v>6</v>
      </c>
      <c r="I32" s="115"/>
      <c r="J32" s="118">
        <f t="shared" si="5"/>
        <v>6</v>
      </c>
      <c r="K32" s="119"/>
      <c r="L32" s="119">
        <v>2</v>
      </c>
      <c r="M32" s="123">
        <f t="shared" si="6"/>
        <v>2</v>
      </c>
      <c r="N32" s="119">
        <v>2</v>
      </c>
    </row>
    <row r="33" spans="1:14">
      <c r="A33" s="14"/>
      <c r="B33" s="10"/>
      <c r="C33" s="10"/>
      <c r="D33" s="13"/>
      <c r="E33" s="63">
        <v>4</v>
      </c>
      <c r="F33" s="115">
        <v>15</v>
      </c>
      <c r="G33" s="115">
        <v>2</v>
      </c>
      <c r="H33" s="118">
        <f t="shared" si="4"/>
        <v>17</v>
      </c>
      <c r="I33" s="115"/>
      <c r="J33" s="118">
        <f t="shared" si="5"/>
        <v>17</v>
      </c>
      <c r="K33" s="119"/>
      <c r="L33" s="119"/>
      <c r="M33" s="123">
        <f t="shared" si="6"/>
        <v>0</v>
      </c>
      <c r="N33" s="119"/>
    </row>
    <row r="34" spans="1:14">
      <c r="A34" s="14"/>
      <c r="B34" s="10"/>
      <c r="C34" s="10" t="s">
        <v>1</v>
      </c>
      <c r="D34" s="13"/>
      <c r="E34" s="63">
        <v>3</v>
      </c>
      <c r="F34" s="115">
        <v>0</v>
      </c>
      <c r="G34" s="115">
        <v>1</v>
      </c>
      <c r="H34" s="118">
        <f t="shared" si="4"/>
        <v>1</v>
      </c>
      <c r="I34" s="115"/>
      <c r="J34" s="118">
        <f t="shared" si="5"/>
        <v>1</v>
      </c>
      <c r="K34" s="119"/>
      <c r="L34" s="119"/>
      <c r="M34" s="123">
        <f t="shared" si="6"/>
        <v>0</v>
      </c>
      <c r="N34" s="119"/>
    </row>
    <row r="35" spans="1:14">
      <c r="A35" s="14"/>
      <c r="B35" s="10"/>
      <c r="C35" s="10"/>
      <c r="D35" s="13"/>
      <c r="E35" s="63">
        <v>2</v>
      </c>
      <c r="F35" s="115">
        <v>0</v>
      </c>
      <c r="G35" s="115">
        <v>9</v>
      </c>
      <c r="H35" s="118">
        <f t="shared" si="4"/>
        <v>9</v>
      </c>
      <c r="I35" s="115"/>
      <c r="J35" s="118">
        <f t="shared" si="5"/>
        <v>9</v>
      </c>
      <c r="K35" s="119"/>
      <c r="L35" s="119"/>
      <c r="M35" s="123">
        <f t="shared" si="6"/>
        <v>0</v>
      </c>
      <c r="N35" s="119"/>
    </row>
    <row r="36" spans="1:14">
      <c r="A36" s="14"/>
      <c r="B36" s="12"/>
      <c r="C36" s="12"/>
      <c r="D36" s="13"/>
      <c r="E36" s="62">
        <v>1</v>
      </c>
      <c r="F36" s="115">
        <v>0</v>
      </c>
      <c r="G36" s="115">
        <v>2</v>
      </c>
      <c r="H36" s="118">
        <f t="shared" si="4"/>
        <v>2</v>
      </c>
      <c r="I36" s="115">
        <v>90</v>
      </c>
      <c r="J36" s="118">
        <f t="shared" si="5"/>
        <v>92</v>
      </c>
      <c r="K36" s="119"/>
      <c r="L36" s="119"/>
      <c r="M36" s="123">
        <f t="shared" si="6"/>
        <v>0</v>
      </c>
      <c r="N36" s="119"/>
    </row>
    <row r="37" spans="1:14" ht="12.75" customHeight="1">
      <c r="A37" s="14"/>
      <c r="B37" s="309" t="s">
        <v>19</v>
      </c>
      <c r="C37" s="310"/>
      <c r="D37" s="310"/>
      <c r="E37" s="310"/>
      <c r="F37" s="122">
        <f t="shared" ref="F37:N37" si="7">SUM(F24:F36)</f>
        <v>502</v>
      </c>
      <c r="G37" s="118">
        <f t="shared" si="7"/>
        <v>220</v>
      </c>
      <c r="H37" s="156">
        <f t="shared" si="7"/>
        <v>722</v>
      </c>
      <c r="I37" s="157">
        <f t="shared" si="7"/>
        <v>90</v>
      </c>
      <c r="J37" s="121">
        <f t="shared" si="7"/>
        <v>812</v>
      </c>
      <c r="K37" s="122">
        <f t="shared" si="7"/>
        <v>175</v>
      </c>
      <c r="L37" s="118">
        <f t="shared" si="7"/>
        <v>45</v>
      </c>
      <c r="M37" s="121">
        <f t="shared" si="7"/>
        <v>220</v>
      </c>
      <c r="N37" s="122">
        <f t="shared" si="7"/>
        <v>55</v>
      </c>
    </row>
    <row r="38" spans="1:14">
      <c r="A38" s="14"/>
      <c r="B38" s="62"/>
      <c r="C38" s="62"/>
      <c r="D38" s="17"/>
      <c r="E38" s="60">
        <v>13</v>
      </c>
      <c r="F38" s="115">
        <v>2</v>
      </c>
      <c r="G38" s="115"/>
      <c r="H38" s="118">
        <f t="shared" ref="H38:H50" si="8">F38+G38</f>
        <v>2</v>
      </c>
      <c r="I38" s="115"/>
      <c r="J38" s="118">
        <f t="shared" ref="J38:J50" si="9">H38+I38</f>
        <v>2</v>
      </c>
      <c r="K38" s="119">
        <v>2</v>
      </c>
      <c r="L38" s="119"/>
      <c r="M38" s="123">
        <f t="shared" ref="M38:M50" si="10">K38+L38</f>
        <v>2</v>
      </c>
      <c r="N38" s="119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15"/>
      <c r="G39" s="115"/>
      <c r="H39" s="118">
        <f t="shared" si="8"/>
        <v>0</v>
      </c>
      <c r="I39" s="115"/>
      <c r="J39" s="118">
        <f t="shared" si="9"/>
        <v>0</v>
      </c>
      <c r="K39" s="119"/>
      <c r="L39" s="119"/>
      <c r="M39" s="123">
        <f t="shared" si="10"/>
        <v>0</v>
      </c>
      <c r="N39" s="119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15"/>
      <c r="G40" s="115"/>
      <c r="H40" s="118">
        <f t="shared" si="8"/>
        <v>0</v>
      </c>
      <c r="I40" s="115"/>
      <c r="J40" s="118">
        <f t="shared" si="9"/>
        <v>0</v>
      </c>
      <c r="K40" s="119"/>
      <c r="L40" s="119"/>
      <c r="M40" s="123">
        <f t="shared" si="10"/>
        <v>0</v>
      </c>
      <c r="N40" s="119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15"/>
      <c r="G41" s="115"/>
      <c r="H41" s="118">
        <f t="shared" si="8"/>
        <v>0</v>
      </c>
      <c r="I41" s="115"/>
      <c r="J41" s="118">
        <f t="shared" si="9"/>
        <v>0</v>
      </c>
      <c r="K41" s="119"/>
      <c r="L41" s="119"/>
      <c r="M41" s="123">
        <f t="shared" si="10"/>
        <v>0</v>
      </c>
      <c r="N41" s="119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15"/>
      <c r="G42" s="115"/>
      <c r="H42" s="118">
        <f t="shared" si="8"/>
        <v>0</v>
      </c>
      <c r="I42" s="115"/>
      <c r="J42" s="118">
        <f t="shared" si="9"/>
        <v>0</v>
      </c>
      <c r="K42" s="119"/>
      <c r="L42" s="119"/>
      <c r="M42" s="123">
        <f t="shared" si="10"/>
        <v>0</v>
      </c>
      <c r="N42" s="119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15"/>
      <c r="G43" s="115"/>
      <c r="H43" s="118">
        <f t="shared" si="8"/>
        <v>0</v>
      </c>
      <c r="I43" s="115"/>
      <c r="J43" s="118">
        <f t="shared" si="9"/>
        <v>0</v>
      </c>
      <c r="K43" s="119"/>
      <c r="L43" s="119"/>
      <c r="M43" s="123">
        <f t="shared" si="10"/>
        <v>0</v>
      </c>
      <c r="N43" s="119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15"/>
      <c r="G44" s="115"/>
      <c r="H44" s="118">
        <f t="shared" si="8"/>
        <v>0</v>
      </c>
      <c r="I44" s="115"/>
      <c r="J44" s="118">
        <f t="shared" si="9"/>
        <v>0</v>
      </c>
      <c r="K44" s="119"/>
      <c r="L44" s="119"/>
      <c r="M44" s="123">
        <f t="shared" si="10"/>
        <v>0</v>
      </c>
      <c r="N44" s="119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15"/>
      <c r="G45" s="115"/>
      <c r="H45" s="118">
        <f t="shared" si="8"/>
        <v>0</v>
      </c>
      <c r="I45" s="115"/>
      <c r="J45" s="118">
        <f t="shared" si="9"/>
        <v>0</v>
      </c>
      <c r="K45" s="119"/>
      <c r="L45" s="119"/>
      <c r="M45" s="123">
        <f t="shared" si="10"/>
        <v>0</v>
      </c>
      <c r="N45" s="119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15"/>
      <c r="G46" s="115"/>
      <c r="H46" s="118">
        <f t="shared" si="8"/>
        <v>0</v>
      </c>
      <c r="I46" s="115"/>
      <c r="J46" s="118">
        <f t="shared" si="9"/>
        <v>0</v>
      </c>
      <c r="K46" s="119"/>
      <c r="L46" s="119"/>
      <c r="M46" s="123">
        <f t="shared" si="10"/>
        <v>0</v>
      </c>
      <c r="N46" s="119"/>
    </row>
    <row r="47" spans="1:14">
      <c r="A47" s="14"/>
      <c r="B47" s="10"/>
      <c r="C47" s="10"/>
      <c r="D47" s="13" t="s">
        <v>7</v>
      </c>
      <c r="E47" s="60">
        <v>4</v>
      </c>
      <c r="F47" s="115"/>
      <c r="G47" s="115"/>
      <c r="H47" s="118">
        <f t="shared" si="8"/>
        <v>0</v>
      </c>
      <c r="I47" s="115"/>
      <c r="J47" s="118">
        <f t="shared" si="9"/>
        <v>0</v>
      </c>
      <c r="K47" s="119"/>
      <c r="L47" s="119"/>
      <c r="M47" s="123">
        <f t="shared" si="10"/>
        <v>0</v>
      </c>
      <c r="N47" s="119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15"/>
      <c r="G48" s="115"/>
      <c r="H48" s="118">
        <f t="shared" si="8"/>
        <v>0</v>
      </c>
      <c r="I48" s="115"/>
      <c r="J48" s="118">
        <f t="shared" si="9"/>
        <v>0</v>
      </c>
      <c r="K48" s="119"/>
      <c r="L48" s="119"/>
      <c r="M48" s="123">
        <f t="shared" si="10"/>
        <v>0</v>
      </c>
      <c r="N48" s="119"/>
    </row>
    <row r="49" spans="1:14">
      <c r="A49" s="14"/>
      <c r="B49" s="10"/>
      <c r="C49" s="10"/>
      <c r="D49" s="13" t="s">
        <v>3</v>
      </c>
      <c r="E49" s="60">
        <v>2</v>
      </c>
      <c r="F49" s="115"/>
      <c r="G49" s="115"/>
      <c r="H49" s="118">
        <f t="shared" si="8"/>
        <v>0</v>
      </c>
      <c r="I49" s="115"/>
      <c r="J49" s="118">
        <f t="shared" si="9"/>
        <v>0</v>
      </c>
      <c r="K49" s="119"/>
      <c r="L49" s="119"/>
      <c r="M49" s="123">
        <f t="shared" si="10"/>
        <v>0</v>
      </c>
      <c r="N49" s="119"/>
    </row>
    <row r="50" spans="1:14">
      <c r="A50" s="14"/>
      <c r="B50" s="12"/>
      <c r="C50" s="13"/>
      <c r="D50" s="12"/>
      <c r="E50" s="62">
        <v>1</v>
      </c>
      <c r="F50" s="124"/>
      <c r="G50" s="124"/>
      <c r="H50" s="125">
        <f t="shared" si="8"/>
        <v>0</v>
      </c>
      <c r="I50" s="124">
        <v>33</v>
      </c>
      <c r="J50" s="125">
        <f t="shared" si="9"/>
        <v>33</v>
      </c>
      <c r="K50" s="126"/>
      <c r="L50" s="126"/>
      <c r="M50" s="127">
        <f t="shared" si="10"/>
        <v>0</v>
      </c>
      <c r="N50" s="126"/>
    </row>
    <row r="51" spans="1:14" ht="12.75" customHeight="1">
      <c r="A51" s="56"/>
      <c r="B51" s="312" t="s">
        <v>20</v>
      </c>
      <c r="C51" s="312"/>
      <c r="D51" s="312"/>
      <c r="E51" s="312"/>
      <c r="F51" s="118">
        <f t="shared" ref="F51:N51" si="11">SUM(F38:F50)</f>
        <v>2</v>
      </c>
      <c r="G51" s="118">
        <f t="shared" si="11"/>
        <v>0</v>
      </c>
      <c r="H51" s="118">
        <f t="shared" si="11"/>
        <v>2</v>
      </c>
      <c r="I51" s="118">
        <f t="shared" si="11"/>
        <v>33</v>
      </c>
      <c r="J51" s="118">
        <f t="shared" si="11"/>
        <v>35</v>
      </c>
      <c r="K51" s="118">
        <f t="shared" si="11"/>
        <v>2</v>
      </c>
      <c r="L51" s="118">
        <f t="shared" si="11"/>
        <v>0</v>
      </c>
      <c r="M51" s="118">
        <f t="shared" si="11"/>
        <v>2</v>
      </c>
      <c r="N51" s="118">
        <f t="shared" si="11"/>
        <v>0</v>
      </c>
    </row>
    <row r="52" spans="1:14">
      <c r="A52" s="56"/>
      <c r="B52" s="309" t="s">
        <v>37</v>
      </c>
      <c r="C52" s="310"/>
      <c r="D52" s="310"/>
      <c r="E52" s="311"/>
      <c r="F52" s="115"/>
      <c r="G52" s="115"/>
      <c r="H52" s="115"/>
      <c r="I52" s="115"/>
      <c r="J52" s="115"/>
      <c r="K52" s="115"/>
      <c r="L52" s="115"/>
      <c r="M52" s="115">
        <f>SUM(K52:L52)</f>
        <v>0</v>
      </c>
      <c r="N52" s="115"/>
    </row>
    <row r="53" spans="1:14" ht="12.75" customHeight="1">
      <c r="A53" s="56"/>
      <c r="B53" s="308" t="s">
        <v>40</v>
      </c>
      <c r="C53" s="308"/>
      <c r="D53" s="308"/>
      <c r="E53" s="308"/>
      <c r="F53" s="128">
        <f t="shared" ref="F53:N53" si="12">+F23+F37+F51+F52</f>
        <v>690</v>
      </c>
      <c r="G53" s="128">
        <f t="shared" si="12"/>
        <v>286</v>
      </c>
      <c r="H53" s="128">
        <f t="shared" si="12"/>
        <v>976</v>
      </c>
      <c r="I53" s="128">
        <f t="shared" si="12"/>
        <v>142</v>
      </c>
      <c r="J53" s="128">
        <f t="shared" si="12"/>
        <v>1118</v>
      </c>
      <c r="K53" s="128">
        <f t="shared" si="12"/>
        <v>301</v>
      </c>
      <c r="L53" s="128">
        <f t="shared" si="12"/>
        <v>66</v>
      </c>
      <c r="M53" s="128">
        <f t="shared" si="12"/>
        <v>367</v>
      </c>
      <c r="N53" s="128">
        <f t="shared" si="12"/>
        <v>83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  <mergeCell ref="B53:E53"/>
    <mergeCell ref="F8:H8"/>
    <mergeCell ref="I8:I9"/>
    <mergeCell ref="J8:J9"/>
    <mergeCell ref="K8:K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zoomScale="90" zoomScaleNormal="100" zoomScaleSheetLayoutView="90" workbookViewId="0">
      <selection activeCell="R23" sqref="R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67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49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130">
        <v>105</v>
      </c>
      <c r="G10" s="130">
        <v>0</v>
      </c>
      <c r="H10" s="131">
        <f>F10+G10</f>
        <v>105</v>
      </c>
      <c r="I10" s="130">
        <v>0</v>
      </c>
      <c r="J10" s="131">
        <f>H10+I10</f>
        <v>105</v>
      </c>
      <c r="K10" s="132">
        <v>100</v>
      </c>
      <c r="L10" s="132">
        <v>6</v>
      </c>
      <c r="M10" s="133">
        <f>SUM(K10:L10)</f>
        <v>106</v>
      </c>
      <c r="N10" s="132">
        <v>7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30">
        <v>9</v>
      </c>
      <c r="G11" s="130">
        <v>0</v>
      </c>
      <c r="H11" s="131">
        <f t="shared" ref="H11:H21" si="0">F11+G11</f>
        <v>9</v>
      </c>
      <c r="I11" s="130">
        <v>0</v>
      </c>
      <c r="J11" s="131">
        <f t="shared" ref="J11:J22" si="1">H11+I11</f>
        <v>9</v>
      </c>
      <c r="K11" s="132">
        <v>0</v>
      </c>
      <c r="L11" s="132">
        <v>0</v>
      </c>
      <c r="M11" s="133">
        <v>0</v>
      </c>
      <c r="N11" s="132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30">
        <v>3</v>
      </c>
      <c r="G12" s="130">
        <v>0</v>
      </c>
      <c r="H12" s="131">
        <f t="shared" si="0"/>
        <v>3</v>
      </c>
      <c r="I12" s="130">
        <v>0</v>
      </c>
      <c r="J12" s="131">
        <f t="shared" si="1"/>
        <v>3</v>
      </c>
      <c r="K12" s="132">
        <v>0</v>
      </c>
      <c r="L12" s="132">
        <v>0</v>
      </c>
      <c r="M12" s="133">
        <v>0</v>
      </c>
      <c r="N12" s="132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30">
        <v>2</v>
      </c>
      <c r="G13" s="130">
        <v>0</v>
      </c>
      <c r="H13" s="131">
        <f t="shared" si="0"/>
        <v>2</v>
      </c>
      <c r="I13" s="130">
        <v>0</v>
      </c>
      <c r="J13" s="131">
        <f t="shared" si="1"/>
        <v>2</v>
      </c>
      <c r="K13" s="132">
        <v>0</v>
      </c>
      <c r="L13" s="132">
        <v>0</v>
      </c>
      <c r="M13" s="133">
        <v>0</v>
      </c>
      <c r="N13" s="132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30">
        <v>1</v>
      </c>
      <c r="G14" s="130">
        <v>0</v>
      </c>
      <c r="H14" s="131">
        <f t="shared" si="0"/>
        <v>1</v>
      </c>
      <c r="I14" s="130">
        <v>0</v>
      </c>
      <c r="J14" s="131">
        <f t="shared" si="1"/>
        <v>1</v>
      </c>
      <c r="K14" s="132">
        <v>0</v>
      </c>
      <c r="L14" s="132">
        <v>0</v>
      </c>
      <c r="M14" s="133">
        <v>0</v>
      </c>
      <c r="N14" s="132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30">
        <v>3</v>
      </c>
      <c r="G15" s="130">
        <v>0</v>
      </c>
      <c r="H15" s="131">
        <f t="shared" si="0"/>
        <v>3</v>
      </c>
      <c r="I15" s="130">
        <v>0</v>
      </c>
      <c r="J15" s="131">
        <f t="shared" si="1"/>
        <v>3</v>
      </c>
      <c r="K15" s="132">
        <v>0</v>
      </c>
      <c r="L15" s="132">
        <v>0</v>
      </c>
      <c r="M15" s="133">
        <v>0</v>
      </c>
      <c r="N15" s="132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30">
        <v>6</v>
      </c>
      <c r="G16" s="130">
        <v>0</v>
      </c>
      <c r="H16" s="131">
        <f t="shared" si="0"/>
        <v>6</v>
      </c>
      <c r="I16" s="130">
        <v>0</v>
      </c>
      <c r="J16" s="131">
        <f t="shared" si="1"/>
        <v>6</v>
      </c>
      <c r="K16" s="132">
        <v>0</v>
      </c>
      <c r="L16" s="132">
        <v>0</v>
      </c>
      <c r="M16" s="133">
        <v>0</v>
      </c>
      <c r="N16" s="132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30">
        <v>14</v>
      </c>
      <c r="G17" s="130">
        <v>0</v>
      </c>
      <c r="H17" s="131">
        <f t="shared" si="0"/>
        <v>14</v>
      </c>
      <c r="I17" s="130">
        <v>0</v>
      </c>
      <c r="J17" s="131">
        <f t="shared" si="1"/>
        <v>14</v>
      </c>
      <c r="K17" s="132">
        <v>0</v>
      </c>
      <c r="L17" s="132">
        <v>0</v>
      </c>
      <c r="M17" s="133">
        <v>0</v>
      </c>
      <c r="N17" s="132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30">
        <v>8</v>
      </c>
      <c r="G18" s="130">
        <v>0</v>
      </c>
      <c r="H18" s="131">
        <f t="shared" si="0"/>
        <v>8</v>
      </c>
      <c r="I18" s="130">
        <v>0</v>
      </c>
      <c r="J18" s="131">
        <f t="shared" si="1"/>
        <v>8</v>
      </c>
      <c r="K18" s="132">
        <v>0</v>
      </c>
      <c r="L18" s="132">
        <v>0</v>
      </c>
      <c r="M18" s="133">
        <v>0</v>
      </c>
      <c r="N18" s="132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30">
        <v>22</v>
      </c>
      <c r="G19" s="130">
        <v>0</v>
      </c>
      <c r="H19" s="131">
        <f t="shared" si="0"/>
        <v>22</v>
      </c>
      <c r="I19" s="130">
        <v>0</v>
      </c>
      <c r="J19" s="131">
        <f t="shared" si="1"/>
        <v>22</v>
      </c>
      <c r="K19" s="132">
        <v>0</v>
      </c>
      <c r="L19" s="132">
        <v>0</v>
      </c>
      <c r="M19" s="133">
        <v>0</v>
      </c>
      <c r="N19" s="132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30">
        <v>0</v>
      </c>
      <c r="G20" s="130">
        <v>20</v>
      </c>
      <c r="H20" s="131">
        <f t="shared" si="0"/>
        <v>20</v>
      </c>
      <c r="I20" s="130">
        <v>0</v>
      </c>
      <c r="J20" s="131">
        <f t="shared" si="1"/>
        <v>20</v>
      </c>
      <c r="K20" s="132">
        <v>0</v>
      </c>
      <c r="L20" s="132">
        <v>0</v>
      </c>
      <c r="M20" s="133">
        <v>0</v>
      </c>
      <c r="N20" s="132">
        <v>0</v>
      </c>
    </row>
    <row r="21" spans="1:14">
      <c r="A21" s="14"/>
      <c r="B21" s="10"/>
      <c r="C21" s="15"/>
      <c r="D21" s="9"/>
      <c r="E21" s="63">
        <v>2</v>
      </c>
      <c r="F21" s="130">
        <v>0</v>
      </c>
      <c r="G21" s="130">
        <v>8</v>
      </c>
      <c r="H21" s="131">
        <f t="shared" si="0"/>
        <v>8</v>
      </c>
      <c r="I21" s="130">
        <v>0</v>
      </c>
      <c r="J21" s="131">
        <f t="shared" si="1"/>
        <v>8</v>
      </c>
      <c r="K21" s="132">
        <v>0</v>
      </c>
      <c r="L21" s="132">
        <v>0</v>
      </c>
      <c r="M21" s="133">
        <v>0</v>
      </c>
      <c r="N21" s="132">
        <v>0</v>
      </c>
    </row>
    <row r="22" spans="1:14">
      <c r="A22" s="14"/>
      <c r="B22" s="12"/>
      <c r="C22" s="16"/>
      <c r="D22" s="9"/>
      <c r="E22" s="62">
        <v>1</v>
      </c>
      <c r="F22" s="130">
        <v>0</v>
      </c>
      <c r="G22" s="130">
        <v>9</v>
      </c>
      <c r="H22" s="131">
        <f>F22+G22</f>
        <v>9</v>
      </c>
      <c r="I22" s="130">
        <v>9</v>
      </c>
      <c r="J22" s="131">
        <f t="shared" si="1"/>
        <v>18</v>
      </c>
      <c r="K22" s="132">
        <v>0</v>
      </c>
      <c r="L22" s="132">
        <v>0</v>
      </c>
      <c r="M22" s="133">
        <v>0</v>
      </c>
      <c r="N22" s="132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134">
        <f>SUM(F10:F22)</f>
        <v>173</v>
      </c>
      <c r="G23" s="134">
        <f>SUM(G10:G22)</f>
        <v>37</v>
      </c>
      <c r="H23" s="135">
        <f>F23+G23</f>
        <v>210</v>
      </c>
      <c r="I23" s="134">
        <f>SUM(I10:I22)</f>
        <v>9</v>
      </c>
      <c r="J23" s="135">
        <f>H23+I23</f>
        <v>219</v>
      </c>
      <c r="K23" s="134">
        <f>SUM(K10:K22)</f>
        <v>100</v>
      </c>
      <c r="L23" s="136">
        <f>SUM(L10:L22)</f>
        <v>6</v>
      </c>
      <c r="M23" s="134">
        <f>SUM(M10:M22)</f>
        <v>106</v>
      </c>
      <c r="N23" s="134">
        <f>SUM(N10:N22)</f>
        <v>7</v>
      </c>
    </row>
    <row r="24" spans="1:14">
      <c r="A24" s="14"/>
      <c r="B24" s="10"/>
      <c r="C24" s="10"/>
      <c r="D24" s="13"/>
      <c r="E24" s="12">
        <v>13</v>
      </c>
      <c r="F24" s="130">
        <v>369</v>
      </c>
      <c r="G24" s="130">
        <v>0</v>
      </c>
      <c r="H24" s="131">
        <f t="shared" ref="H24:H50" si="2">F24+G24</f>
        <v>369</v>
      </c>
      <c r="I24" s="130">
        <v>0</v>
      </c>
      <c r="J24" s="131">
        <f t="shared" ref="J24:J50" si="3">H24+I24</f>
        <v>369</v>
      </c>
      <c r="K24" s="132">
        <v>158</v>
      </c>
      <c r="L24" s="132">
        <v>30</v>
      </c>
      <c r="M24" s="137">
        <f>SUM(K24:L24)</f>
        <v>188</v>
      </c>
      <c r="N24" s="132">
        <v>39</v>
      </c>
    </row>
    <row r="25" spans="1:14">
      <c r="A25" s="14"/>
      <c r="B25" s="10"/>
      <c r="C25" s="10" t="s">
        <v>0</v>
      </c>
      <c r="D25" s="13"/>
      <c r="E25" s="63">
        <v>12</v>
      </c>
      <c r="F25" s="130">
        <v>29</v>
      </c>
      <c r="G25" s="130">
        <v>0</v>
      </c>
      <c r="H25" s="131">
        <f t="shared" si="2"/>
        <v>29</v>
      </c>
      <c r="I25" s="130">
        <v>0</v>
      </c>
      <c r="J25" s="131">
        <f t="shared" si="3"/>
        <v>29</v>
      </c>
      <c r="K25" s="132">
        <v>0</v>
      </c>
      <c r="L25" s="132">
        <v>0</v>
      </c>
      <c r="M25" s="137">
        <v>0</v>
      </c>
      <c r="N25" s="132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30">
        <v>4</v>
      </c>
      <c r="G26" s="130">
        <v>0</v>
      </c>
      <c r="H26" s="131">
        <f t="shared" si="2"/>
        <v>4</v>
      </c>
      <c r="I26" s="130">
        <v>0</v>
      </c>
      <c r="J26" s="131">
        <f t="shared" si="3"/>
        <v>4</v>
      </c>
      <c r="K26" s="132">
        <v>0</v>
      </c>
      <c r="L26" s="132">
        <v>0</v>
      </c>
      <c r="M26" s="137">
        <v>0</v>
      </c>
      <c r="N26" s="132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30">
        <v>2</v>
      </c>
      <c r="G27" s="130">
        <v>0</v>
      </c>
      <c r="H27" s="131">
        <f t="shared" si="2"/>
        <v>2</v>
      </c>
      <c r="I27" s="130">
        <v>0</v>
      </c>
      <c r="J27" s="131">
        <f t="shared" si="3"/>
        <v>2</v>
      </c>
      <c r="K27" s="132">
        <v>1</v>
      </c>
      <c r="L27" s="132">
        <v>0</v>
      </c>
      <c r="M27" s="137">
        <v>0</v>
      </c>
      <c r="N27" s="132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30">
        <v>1</v>
      </c>
      <c r="G28" s="130">
        <v>0</v>
      </c>
      <c r="H28" s="131">
        <f t="shared" si="2"/>
        <v>1</v>
      </c>
      <c r="I28" s="130">
        <v>0</v>
      </c>
      <c r="J28" s="131">
        <f t="shared" si="3"/>
        <v>1</v>
      </c>
      <c r="K28" s="132">
        <v>0</v>
      </c>
      <c r="L28" s="132">
        <v>0</v>
      </c>
      <c r="M28" s="137">
        <v>0</v>
      </c>
      <c r="N28" s="132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30">
        <v>3</v>
      </c>
      <c r="G29" s="130">
        <v>0</v>
      </c>
      <c r="H29" s="131">
        <f t="shared" si="2"/>
        <v>3</v>
      </c>
      <c r="I29" s="130">
        <v>0</v>
      </c>
      <c r="J29" s="131">
        <f t="shared" si="3"/>
        <v>3</v>
      </c>
      <c r="K29" s="132">
        <v>0</v>
      </c>
      <c r="L29" s="132">
        <v>0</v>
      </c>
      <c r="M29" s="137">
        <v>0</v>
      </c>
      <c r="N29" s="132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30">
        <v>5</v>
      </c>
      <c r="G30" s="130">
        <v>0</v>
      </c>
      <c r="H30" s="131">
        <f t="shared" si="2"/>
        <v>5</v>
      </c>
      <c r="I30" s="130">
        <v>0</v>
      </c>
      <c r="J30" s="131">
        <f t="shared" si="3"/>
        <v>5</v>
      </c>
      <c r="K30" s="132">
        <v>0</v>
      </c>
      <c r="L30" s="132">
        <v>0</v>
      </c>
      <c r="M30" s="137">
        <v>0</v>
      </c>
      <c r="N30" s="132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30">
        <v>11</v>
      </c>
      <c r="G31" s="130">
        <v>0</v>
      </c>
      <c r="H31" s="131">
        <f t="shared" si="2"/>
        <v>11</v>
      </c>
      <c r="I31" s="130">
        <v>0</v>
      </c>
      <c r="J31" s="131">
        <f t="shared" si="3"/>
        <v>11</v>
      </c>
      <c r="K31" s="132">
        <v>0</v>
      </c>
      <c r="L31" s="132">
        <v>0</v>
      </c>
      <c r="M31" s="137">
        <v>0</v>
      </c>
      <c r="N31" s="132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30">
        <v>24</v>
      </c>
      <c r="G32" s="130">
        <v>0</v>
      </c>
      <c r="H32" s="131">
        <f t="shared" si="2"/>
        <v>24</v>
      </c>
      <c r="I32" s="130">
        <v>0</v>
      </c>
      <c r="J32" s="131">
        <f t="shared" si="3"/>
        <v>24</v>
      </c>
      <c r="K32" s="132">
        <v>0</v>
      </c>
      <c r="L32" s="132">
        <v>0</v>
      </c>
      <c r="M32" s="137">
        <v>0</v>
      </c>
      <c r="N32" s="132">
        <v>0</v>
      </c>
    </row>
    <row r="33" spans="1:14">
      <c r="A33" s="14"/>
      <c r="B33" s="10"/>
      <c r="C33" s="10"/>
      <c r="D33" s="13"/>
      <c r="E33" s="63">
        <v>4</v>
      </c>
      <c r="F33" s="130">
        <v>5</v>
      </c>
      <c r="G33" s="130">
        <v>0</v>
      </c>
      <c r="H33" s="131">
        <f t="shared" si="2"/>
        <v>5</v>
      </c>
      <c r="I33" s="130">
        <v>0</v>
      </c>
      <c r="J33" s="131">
        <f t="shared" si="3"/>
        <v>5</v>
      </c>
      <c r="K33" s="132">
        <v>0</v>
      </c>
      <c r="L33" s="132">
        <v>0</v>
      </c>
      <c r="M33" s="137">
        <v>0</v>
      </c>
      <c r="N33" s="132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30">
        <v>0</v>
      </c>
      <c r="G34" s="130">
        <v>45</v>
      </c>
      <c r="H34" s="131">
        <f t="shared" si="2"/>
        <v>45</v>
      </c>
      <c r="I34" s="130">
        <v>0</v>
      </c>
      <c r="J34" s="131">
        <f t="shared" si="3"/>
        <v>45</v>
      </c>
      <c r="K34" s="132">
        <v>1</v>
      </c>
      <c r="L34" s="132">
        <v>0</v>
      </c>
      <c r="M34" s="137">
        <v>0</v>
      </c>
      <c r="N34" s="132">
        <v>0</v>
      </c>
    </row>
    <row r="35" spans="1:14">
      <c r="A35" s="14"/>
      <c r="B35" s="10"/>
      <c r="C35" s="10"/>
      <c r="D35" s="13"/>
      <c r="E35" s="63">
        <v>2</v>
      </c>
      <c r="F35" s="130">
        <v>0</v>
      </c>
      <c r="G35" s="130">
        <v>7</v>
      </c>
      <c r="H35" s="131">
        <f t="shared" si="2"/>
        <v>7</v>
      </c>
      <c r="I35" s="130">
        <v>0</v>
      </c>
      <c r="J35" s="131">
        <f t="shared" si="3"/>
        <v>7</v>
      </c>
      <c r="K35" s="132">
        <v>0</v>
      </c>
      <c r="L35" s="132">
        <v>0</v>
      </c>
      <c r="M35" s="137">
        <v>0</v>
      </c>
      <c r="N35" s="132">
        <v>0</v>
      </c>
    </row>
    <row r="36" spans="1:14">
      <c r="A36" s="14"/>
      <c r="B36" s="12"/>
      <c r="C36" s="12"/>
      <c r="D36" s="13"/>
      <c r="E36" s="62">
        <v>1</v>
      </c>
      <c r="F36" s="130">
        <v>0</v>
      </c>
      <c r="G36" s="130">
        <v>12</v>
      </c>
      <c r="H36" s="131">
        <f>F36+G36</f>
        <v>12</v>
      </c>
      <c r="I36" s="130">
        <v>37</v>
      </c>
      <c r="J36" s="131">
        <f t="shared" si="3"/>
        <v>49</v>
      </c>
      <c r="K36" s="132">
        <v>0</v>
      </c>
      <c r="L36" s="132">
        <v>1</v>
      </c>
      <c r="M36" s="137">
        <v>1</v>
      </c>
      <c r="N36" s="132">
        <v>2</v>
      </c>
    </row>
    <row r="37" spans="1:14" ht="12.75" customHeight="1">
      <c r="A37" s="14"/>
      <c r="B37" s="309" t="s">
        <v>19</v>
      </c>
      <c r="C37" s="310"/>
      <c r="D37" s="310"/>
      <c r="E37" s="310"/>
      <c r="F37" s="136">
        <f>SUM(F24:F36)</f>
        <v>453</v>
      </c>
      <c r="G37" s="134">
        <f>SUM(G24:G36)</f>
        <v>64</v>
      </c>
      <c r="H37" s="138">
        <f>F37+G37</f>
        <v>517</v>
      </c>
      <c r="I37" s="139">
        <f>SUM(I24:I36)</f>
        <v>37</v>
      </c>
      <c r="J37" s="135">
        <f>H37+I37</f>
        <v>554</v>
      </c>
      <c r="K37" s="136">
        <f>SUM(K24:K36)</f>
        <v>160</v>
      </c>
      <c r="L37" s="134">
        <f>SUM(L24:L36)</f>
        <v>31</v>
      </c>
      <c r="M37" s="135">
        <f>SUM(M24:M36)</f>
        <v>189</v>
      </c>
      <c r="N37" s="136">
        <f>SUM(N24:N36)</f>
        <v>41</v>
      </c>
    </row>
    <row r="38" spans="1:14">
      <c r="A38" s="14"/>
      <c r="B38" s="62"/>
      <c r="C38" s="62"/>
      <c r="D38" s="17"/>
      <c r="E38" s="60">
        <v>13</v>
      </c>
      <c r="F38" s="130">
        <v>2</v>
      </c>
      <c r="G38" s="130">
        <v>0</v>
      </c>
      <c r="H38" s="131">
        <f t="shared" si="2"/>
        <v>2</v>
      </c>
      <c r="I38" s="130">
        <v>0</v>
      </c>
      <c r="J38" s="131">
        <f t="shared" si="3"/>
        <v>2</v>
      </c>
      <c r="K38" s="132">
        <v>3</v>
      </c>
      <c r="L38" s="132">
        <v>1</v>
      </c>
      <c r="M38" s="137">
        <v>4</v>
      </c>
      <c r="N38" s="132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30">
        <v>0</v>
      </c>
      <c r="G39" s="130">
        <v>0</v>
      </c>
      <c r="H39" s="131">
        <f t="shared" si="2"/>
        <v>0</v>
      </c>
      <c r="I39" s="130">
        <v>0</v>
      </c>
      <c r="J39" s="131">
        <f t="shared" si="3"/>
        <v>0</v>
      </c>
      <c r="K39" s="132">
        <v>0</v>
      </c>
      <c r="L39" s="132">
        <v>0</v>
      </c>
      <c r="M39" s="137">
        <v>0</v>
      </c>
      <c r="N39" s="132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30">
        <v>0</v>
      </c>
      <c r="G40" s="130">
        <v>0</v>
      </c>
      <c r="H40" s="131">
        <f t="shared" si="2"/>
        <v>0</v>
      </c>
      <c r="I40" s="130">
        <v>0</v>
      </c>
      <c r="J40" s="131">
        <f t="shared" si="3"/>
        <v>0</v>
      </c>
      <c r="K40" s="132">
        <v>0</v>
      </c>
      <c r="L40" s="132">
        <v>0</v>
      </c>
      <c r="M40" s="137">
        <v>0</v>
      </c>
      <c r="N40" s="132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30">
        <v>0</v>
      </c>
      <c r="G41" s="130">
        <v>0</v>
      </c>
      <c r="H41" s="131">
        <f t="shared" si="2"/>
        <v>0</v>
      </c>
      <c r="I41" s="130">
        <v>0</v>
      </c>
      <c r="J41" s="131">
        <f t="shared" si="3"/>
        <v>0</v>
      </c>
      <c r="K41" s="132">
        <v>0</v>
      </c>
      <c r="L41" s="132">
        <v>0</v>
      </c>
      <c r="M41" s="137">
        <v>0</v>
      </c>
      <c r="N41" s="132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30">
        <v>0</v>
      </c>
      <c r="G42" s="130">
        <v>0</v>
      </c>
      <c r="H42" s="131">
        <f t="shared" si="2"/>
        <v>0</v>
      </c>
      <c r="I42" s="130">
        <v>0</v>
      </c>
      <c r="J42" s="131">
        <f t="shared" si="3"/>
        <v>0</v>
      </c>
      <c r="K42" s="132">
        <v>0</v>
      </c>
      <c r="L42" s="132">
        <v>0</v>
      </c>
      <c r="M42" s="137">
        <v>0</v>
      </c>
      <c r="N42" s="132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30">
        <v>0</v>
      </c>
      <c r="G43" s="130">
        <v>0</v>
      </c>
      <c r="H43" s="131">
        <f t="shared" si="2"/>
        <v>0</v>
      </c>
      <c r="I43" s="130">
        <v>0</v>
      </c>
      <c r="J43" s="131">
        <f t="shared" si="3"/>
        <v>0</v>
      </c>
      <c r="K43" s="132">
        <v>0</v>
      </c>
      <c r="L43" s="132">
        <v>0</v>
      </c>
      <c r="M43" s="137">
        <v>0</v>
      </c>
      <c r="N43" s="132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30">
        <v>0</v>
      </c>
      <c r="G44" s="130">
        <v>0</v>
      </c>
      <c r="H44" s="131">
        <f t="shared" si="2"/>
        <v>0</v>
      </c>
      <c r="I44" s="130">
        <v>0</v>
      </c>
      <c r="J44" s="131">
        <f t="shared" si="3"/>
        <v>0</v>
      </c>
      <c r="K44" s="132">
        <v>0</v>
      </c>
      <c r="L44" s="132">
        <v>0</v>
      </c>
      <c r="M44" s="137">
        <v>0</v>
      </c>
      <c r="N44" s="132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30">
        <v>0</v>
      </c>
      <c r="G45" s="130">
        <v>0</v>
      </c>
      <c r="H45" s="131">
        <f t="shared" si="2"/>
        <v>0</v>
      </c>
      <c r="I45" s="130">
        <v>0</v>
      </c>
      <c r="J45" s="131">
        <f t="shared" si="3"/>
        <v>0</v>
      </c>
      <c r="K45" s="132">
        <v>0</v>
      </c>
      <c r="L45" s="132">
        <v>0</v>
      </c>
      <c r="M45" s="137">
        <v>0</v>
      </c>
      <c r="N45" s="132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30">
        <v>0</v>
      </c>
      <c r="G46" s="130">
        <v>0</v>
      </c>
      <c r="H46" s="131">
        <f t="shared" si="2"/>
        <v>0</v>
      </c>
      <c r="I46" s="130">
        <v>0</v>
      </c>
      <c r="J46" s="131">
        <f t="shared" si="3"/>
        <v>0</v>
      </c>
      <c r="K46" s="132">
        <v>0</v>
      </c>
      <c r="L46" s="132">
        <v>0</v>
      </c>
      <c r="M46" s="137">
        <v>0</v>
      </c>
      <c r="N46" s="132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30">
        <v>0</v>
      </c>
      <c r="G47" s="130">
        <v>0</v>
      </c>
      <c r="H47" s="131">
        <f t="shared" si="2"/>
        <v>0</v>
      </c>
      <c r="I47" s="130">
        <v>0</v>
      </c>
      <c r="J47" s="131">
        <f t="shared" si="3"/>
        <v>0</v>
      </c>
      <c r="K47" s="132">
        <v>0</v>
      </c>
      <c r="L47" s="132">
        <v>0</v>
      </c>
      <c r="M47" s="137">
        <v>0</v>
      </c>
      <c r="N47" s="132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30">
        <v>0</v>
      </c>
      <c r="G48" s="130">
        <v>0</v>
      </c>
      <c r="H48" s="131">
        <f t="shared" si="2"/>
        <v>0</v>
      </c>
      <c r="I48" s="130">
        <v>0</v>
      </c>
      <c r="J48" s="131">
        <f t="shared" si="3"/>
        <v>0</v>
      </c>
      <c r="K48" s="132">
        <v>0</v>
      </c>
      <c r="L48" s="132">
        <v>0</v>
      </c>
      <c r="M48" s="137">
        <v>0</v>
      </c>
      <c r="N48" s="132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30">
        <v>0</v>
      </c>
      <c r="G49" s="130">
        <v>0</v>
      </c>
      <c r="H49" s="131">
        <f t="shared" si="2"/>
        <v>0</v>
      </c>
      <c r="I49" s="130">
        <v>0</v>
      </c>
      <c r="J49" s="131">
        <f t="shared" si="3"/>
        <v>0</v>
      </c>
      <c r="K49" s="132">
        <v>0</v>
      </c>
      <c r="L49" s="132">
        <v>0</v>
      </c>
      <c r="M49" s="137">
        <v>0</v>
      </c>
      <c r="N49" s="132">
        <v>0</v>
      </c>
    </row>
    <row r="50" spans="1:14">
      <c r="A50" s="14"/>
      <c r="B50" s="12"/>
      <c r="C50" s="13"/>
      <c r="D50" s="12"/>
      <c r="E50" s="62">
        <v>1</v>
      </c>
      <c r="F50" s="130">
        <v>0</v>
      </c>
      <c r="G50" s="130">
        <v>0</v>
      </c>
      <c r="H50" s="131">
        <f t="shared" si="2"/>
        <v>0</v>
      </c>
      <c r="I50" s="130">
        <v>0</v>
      </c>
      <c r="J50" s="131">
        <f t="shared" si="3"/>
        <v>0</v>
      </c>
      <c r="K50" s="132">
        <v>0</v>
      </c>
      <c r="L50" s="132">
        <v>0</v>
      </c>
      <c r="M50" s="140">
        <v>0</v>
      </c>
      <c r="N50" s="132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134">
        <f>SUM(F38:F50)</f>
        <v>2</v>
      </c>
      <c r="G51" s="134">
        <f>SUM(G38:G50)</f>
        <v>0</v>
      </c>
      <c r="H51" s="138">
        <f>F51+G51</f>
        <v>2</v>
      </c>
      <c r="I51" s="134">
        <v>0</v>
      </c>
      <c r="J51" s="135">
        <f>H51+I51</f>
        <v>2</v>
      </c>
      <c r="K51" s="134">
        <f>SUM(K38:K50)</f>
        <v>3</v>
      </c>
      <c r="L51" s="134">
        <f>SUM(L38:L50)</f>
        <v>1</v>
      </c>
      <c r="M51" s="134">
        <f>SUM(M38:M50)</f>
        <v>4</v>
      </c>
      <c r="N51" s="134">
        <f>SUM(N38:N50)</f>
        <v>1</v>
      </c>
    </row>
    <row r="52" spans="1:14">
      <c r="A52" s="56"/>
      <c r="B52" s="309" t="s">
        <v>37</v>
      </c>
      <c r="C52" s="310"/>
      <c r="D52" s="310"/>
      <c r="E52" s="311"/>
      <c r="F52" s="130"/>
      <c r="G52" s="130"/>
      <c r="H52" s="130"/>
      <c r="I52" s="130"/>
      <c r="J52" s="130"/>
      <c r="K52" s="130"/>
      <c r="L52" s="130"/>
      <c r="M52" s="130"/>
      <c r="N52" s="130"/>
    </row>
    <row r="53" spans="1:14" ht="12.75" customHeight="1">
      <c r="A53" s="56"/>
      <c r="B53" s="308" t="s">
        <v>40</v>
      </c>
      <c r="C53" s="308"/>
      <c r="D53" s="308"/>
      <c r="E53" s="308"/>
      <c r="F53" s="134">
        <f>F51+F37+F23</f>
        <v>628</v>
      </c>
      <c r="G53" s="134">
        <f>G51+G37+G23</f>
        <v>101</v>
      </c>
      <c r="H53" s="134">
        <f>H23+H37+H51</f>
        <v>729</v>
      </c>
      <c r="I53" s="134">
        <f>I23+I37+I51</f>
        <v>46</v>
      </c>
      <c r="J53" s="134">
        <f>H53+I53</f>
        <v>775</v>
      </c>
      <c r="K53" s="134">
        <f>K51+K37+K23</f>
        <v>263</v>
      </c>
      <c r="L53" s="134">
        <f>L51+L37+L23</f>
        <v>38</v>
      </c>
      <c r="M53" s="134">
        <f>M51+M37+M23</f>
        <v>299</v>
      </c>
      <c r="N53" s="134">
        <f>N51+N37+N23</f>
        <v>49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4.25" customHeight="1">
      <c r="A2" s="56"/>
      <c r="B2" s="57" t="s">
        <v>34</v>
      </c>
      <c r="C2" s="58"/>
      <c r="D2" s="304" t="s">
        <v>84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49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276">
        <v>602</v>
      </c>
      <c r="G10" s="276"/>
      <c r="H10" s="277">
        <f t="shared" ref="H10:H22" si="0">F10+G10</f>
        <v>602</v>
      </c>
      <c r="I10" s="276"/>
      <c r="J10" s="277">
        <f t="shared" ref="J10:J22" si="1">H10+I10</f>
        <v>602</v>
      </c>
      <c r="K10" s="278">
        <v>520</v>
      </c>
      <c r="L10" s="278">
        <v>44</v>
      </c>
      <c r="M10" s="279">
        <f t="shared" ref="M10:M22" si="2">K10+L10</f>
        <v>564</v>
      </c>
      <c r="N10" s="278">
        <v>52</v>
      </c>
    </row>
    <row r="11" spans="1:14" ht="14.25" customHeight="1">
      <c r="A11" s="14"/>
      <c r="B11" s="10" t="s">
        <v>1</v>
      </c>
      <c r="C11" s="15" t="s">
        <v>0</v>
      </c>
      <c r="D11" s="9"/>
      <c r="E11" s="63">
        <v>12</v>
      </c>
      <c r="F11" s="276">
        <v>26</v>
      </c>
      <c r="G11" s="276"/>
      <c r="H11" s="277">
        <f t="shared" si="0"/>
        <v>26</v>
      </c>
      <c r="I11" s="276"/>
      <c r="J11" s="277">
        <f t="shared" si="1"/>
        <v>26</v>
      </c>
      <c r="K11" s="278">
        <v>6</v>
      </c>
      <c r="L11" s="280"/>
      <c r="M11" s="279">
        <f t="shared" si="2"/>
        <v>6</v>
      </c>
      <c r="N11" s="280"/>
    </row>
    <row r="12" spans="1:14" ht="14.25" customHeight="1">
      <c r="A12" s="14"/>
      <c r="B12" s="10" t="s">
        <v>2</v>
      </c>
      <c r="C12" s="16"/>
      <c r="D12" s="11" t="s">
        <v>6</v>
      </c>
      <c r="E12" s="63">
        <v>11</v>
      </c>
      <c r="F12" s="276">
        <v>24</v>
      </c>
      <c r="G12" s="276"/>
      <c r="H12" s="277">
        <f t="shared" si="0"/>
        <v>24</v>
      </c>
      <c r="I12" s="276"/>
      <c r="J12" s="277">
        <f t="shared" si="1"/>
        <v>24</v>
      </c>
      <c r="K12" s="278">
        <v>2</v>
      </c>
      <c r="L12" s="280"/>
      <c r="M12" s="279">
        <f t="shared" si="2"/>
        <v>2</v>
      </c>
      <c r="N12" s="280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76">
        <v>24</v>
      </c>
      <c r="G13" s="276"/>
      <c r="H13" s="277">
        <f t="shared" si="0"/>
        <v>24</v>
      </c>
      <c r="I13" s="276"/>
      <c r="J13" s="277">
        <f t="shared" si="1"/>
        <v>24</v>
      </c>
      <c r="K13" s="278">
        <v>4</v>
      </c>
      <c r="L13" s="280"/>
      <c r="M13" s="279">
        <f t="shared" si="2"/>
        <v>4</v>
      </c>
      <c r="N13" s="280"/>
    </row>
    <row r="14" spans="1:14" ht="14.25" customHeight="1">
      <c r="A14" s="14"/>
      <c r="B14" s="10" t="s">
        <v>3</v>
      </c>
      <c r="C14" s="15"/>
      <c r="D14" s="11" t="s">
        <v>25</v>
      </c>
      <c r="E14" s="63">
        <v>9</v>
      </c>
      <c r="F14" s="276">
        <v>80</v>
      </c>
      <c r="G14" s="276"/>
      <c r="H14" s="277">
        <f t="shared" si="0"/>
        <v>80</v>
      </c>
      <c r="I14" s="276"/>
      <c r="J14" s="277">
        <f t="shared" si="1"/>
        <v>80</v>
      </c>
      <c r="K14" s="280"/>
      <c r="L14" s="280"/>
      <c r="M14" s="279">
        <f t="shared" si="2"/>
        <v>0</v>
      </c>
      <c r="N14" s="280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76">
        <v>59</v>
      </c>
      <c r="G15" s="276"/>
      <c r="H15" s="277">
        <f t="shared" si="0"/>
        <v>59</v>
      </c>
      <c r="I15" s="276"/>
      <c r="J15" s="277">
        <f t="shared" si="1"/>
        <v>59</v>
      </c>
      <c r="K15" s="278">
        <v>1</v>
      </c>
      <c r="L15" s="280"/>
      <c r="M15" s="279">
        <f t="shared" si="2"/>
        <v>1</v>
      </c>
      <c r="N15" s="280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76">
        <v>80</v>
      </c>
      <c r="G16" s="276"/>
      <c r="H16" s="277">
        <f t="shared" si="0"/>
        <v>80</v>
      </c>
      <c r="I16" s="276"/>
      <c r="J16" s="277">
        <f t="shared" si="1"/>
        <v>80</v>
      </c>
      <c r="K16" s="278">
        <v>2</v>
      </c>
      <c r="L16" s="280"/>
      <c r="M16" s="279">
        <f t="shared" si="2"/>
        <v>2</v>
      </c>
      <c r="N16" s="280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76">
        <v>72</v>
      </c>
      <c r="G17" s="276"/>
      <c r="H17" s="277">
        <f t="shared" si="0"/>
        <v>72</v>
      </c>
      <c r="I17" s="276"/>
      <c r="J17" s="277">
        <f t="shared" si="1"/>
        <v>72</v>
      </c>
      <c r="K17" s="280"/>
      <c r="L17" s="280"/>
      <c r="M17" s="279">
        <f t="shared" si="2"/>
        <v>0</v>
      </c>
      <c r="N17" s="280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76">
        <v>56</v>
      </c>
      <c r="G18" s="276"/>
      <c r="H18" s="277">
        <f t="shared" si="0"/>
        <v>56</v>
      </c>
      <c r="I18" s="276"/>
      <c r="J18" s="277">
        <f t="shared" si="1"/>
        <v>56</v>
      </c>
      <c r="K18" s="278">
        <v>2</v>
      </c>
      <c r="L18" s="280"/>
      <c r="M18" s="279">
        <f t="shared" si="2"/>
        <v>2</v>
      </c>
      <c r="N18" s="280"/>
    </row>
    <row r="19" spans="1:14">
      <c r="A19" s="14"/>
      <c r="B19" s="10"/>
      <c r="C19" s="15"/>
      <c r="D19" s="11" t="s">
        <v>12</v>
      </c>
      <c r="E19" s="63">
        <v>4</v>
      </c>
      <c r="F19" s="276">
        <v>45</v>
      </c>
      <c r="G19" s="276"/>
      <c r="H19" s="277">
        <f t="shared" si="0"/>
        <v>45</v>
      </c>
      <c r="I19" s="276"/>
      <c r="J19" s="277">
        <f t="shared" si="1"/>
        <v>45</v>
      </c>
      <c r="K19" s="280"/>
      <c r="L19" s="280"/>
      <c r="M19" s="279">
        <f t="shared" si="2"/>
        <v>0</v>
      </c>
      <c r="N19" s="280"/>
    </row>
    <row r="20" spans="1:14">
      <c r="A20" s="14"/>
      <c r="B20" s="10"/>
      <c r="C20" s="15" t="s">
        <v>1</v>
      </c>
      <c r="D20" s="9"/>
      <c r="E20" s="63">
        <v>3</v>
      </c>
      <c r="F20" s="276"/>
      <c r="G20" s="276">
        <v>33</v>
      </c>
      <c r="H20" s="277">
        <f t="shared" si="0"/>
        <v>33</v>
      </c>
      <c r="I20" s="276"/>
      <c r="J20" s="277">
        <f t="shared" si="1"/>
        <v>33</v>
      </c>
      <c r="K20" s="280"/>
      <c r="L20" s="280"/>
      <c r="M20" s="279">
        <f t="shared" si="2"/>
        <v>0</v>
      </c>
      <c r="N20" s="280"/>
    </row>
    <row r="21" spans="1:14">
      <c r="A21" s="14"/>
      <c r="B21" s="10"/>
      <c r="C21" s="15"/>
      <c r="D21" s="9"/>
      <c r="E21" s="63">
        <v>2</v>
      </c>
      <c r="F21" s="276"/>
      <c r="G21" s="276">
        <v>18</v>
      </c>
      <c r="H21" s="277">
        <f t="shared" si="0"/>
        <v>18</v>
      </c>
      <c r="I21" s="276"/>
      <c r="J21" s="277">
        <f t="shared" si="1"/>
        <v>18</v>
      </c>
      <c r="K21" s="280"/>
      <c r="L21" s="280"/>
      <c r="M21" s="279">
        <f t="shared" si="2"/>
        <v>0</v>
      </c>
      <c r="N21" s="280"/>
    </row>
    <row r="22" spans="1:14">
      <c r="A22" s="14"/>
      <c r="B22" s="12"/>
      <c r="C22" s="16"/>
      <c r="D22" s="9"/>
      <c r="E22" s="62">
        <v>1</v>
      </c>
      <c r="F22" s="276"/>
      <c r="G22" s="276">
        <v>24</v>
      </c>
      <c r="H22" s="277">
        <f t="shared" si="0"/>
        <v>24</v>
      </c>
      <c r="I22" s="276">
        <f>1212-H23</f>
        <v>69</v>
      </c>
      <c r="J22" s="277">
        <f t="shared" si="1"/>
        <v>93</v>
      </c>
      <c r="K22" s="280"/>
      <c r="L22" s="280"/>
      <c r="M22" s="279">
        <f t="shared" si="2"/>
        <v>0</v>
      </c>
      <c r="N22" s="280"/>
    </row>
    <row r="23" spans="1:14" ht="12.75" customHeight="1">
      <c r="A23" s="14"/>
      <c r="B23" s="309" t="s">
        <v>18</v>
      </c>
      <c r="C23" s="310"/>
      <c r="D23" s="310"/>
      <c r="E23" s="311"/>
      <c r="F23" s="277">
        <f t="shared" ref="F23:N23" si="3">SUM(F10:F22)</f>
        <v>1068</v>
      </c>
      <c r="G23" s="277">
        <f t="shared" si="3"/>
        <v>75</v>
      </c>
      <c r="H23" s="281">
        <f t="shared" si="3"/>
        <v>1143</v>
      </c>
      <c r="I23" s="277">
        <f t="shared" si="3"/>
        <v>69</v>
      </c>
      <c r="J23" s="281">
        <f t="shared" si="3"/>
        <v>1212</v>
      </c>
      <c r="K23" s="282">
        <f t="shared" si="3"/>
        <v>537</v>
      </c>
      <c r="L23" s="282">
        <f t="shared" si="3"/>
        <v>44</v>
      </c>
      <c r="M23" s="277">
        <f t="shared" si="3"/>
        <v>581</v>
      </c>
      <c r="N23" s="277">
        <f t="shared" si="3"/>
        <v>52</v>
      </c>
    </row>
    <row r="24" spans="1:14">
      <c r="A24" s="14"/>
      <c r="B24" s="10"/>
      <c r="C24" s="10"/>
      <c r="D24" s="13"/>
      <c r="E24" s="12">
        <v>13</v>
      </c>
      <c r="F24" s="276">
        <v>1143</v>
      </c>
      <c r="G24" s="276"/>
      <c r="H24" s="277">
        <f t="shared" ref="H24:H36" si="4">F24+G24</f>
        <v>1143</v>
      </c>
      <c r="I24" s="276"/>
      <c r="J24" s="277">
        <f t="shared" ref="J24:J36" si="5">H24+I24</f>
        <v>1143</v>
      </c>
      <c r="K24" s="278">
        <v>534</v>
      </c>
      <c r="L24" s="278">
        <v>56</v>
      </c>
      <c r="M24" s="283">
        <f t="shared" ref="M24:M36" si="6">K24+L24</f>
        <v>590</v>
      </c>
      <c r="N24" s="278">
        <v>63</v>
      </c>
    </row>
    <row r="25" spans="1:14">
      <c r="A25" s="14"/>
      <c r="B25" s="10"/>
      <c r="C25" s="10" t="s">
        <v>0</v>
      </c>
      <c r="D25" s="13"/>
      <c r="E25" s="63">
        <v>12</v>
      </c>
      <c r="F25" s="276">
        <v>39</v>
      </c>
      <c r="G25" s="276"/>
      <c r="H25" s="277">
        <f t="shared" si="4"/>
        <v>39</v>
      </c>
      <c r="I25" s="276"/>
      <c r="J25" s="277">
        <f t="shared" si="5"/>
        <v>39</v>
      </c>
      <c r="K25" s="278">
        <v>5</v>
      </c>
      <c r="L25" s="280"/>
      <c r="M25" s="283">
        <f t="shared" si="6"/>
        <v>5</v>
      </c>
      <c r="N25" s="280"/>
    </row>
    <row r="26" spans="1:14">
      <c r="A26" s="14"/>
      <c r="B26" s="10" t="s">
        <v>7</v>
      </c>
      <c r="C26" s="12"/>
      <c r="D26" s="13"/>
      <c r="E26" s="63">
        <v>11</v>
      </c>
      <c r="F26" s="276">
        <v>50</v>
      </c>
      <c r="G26" s="276"/>
      <c r="H26" s="277">
        <f t="shared" si="4"/>
        <v>50</v>
      </c>
      <c r="I26" s="276"/>
      <c r="J26" s="277">
        <f t="shared" si="5"/>
        <v>50</v>
      </c>
      <c r="K26" s="278">
        <v>3</v>
      </c>
      <c r="L26" s="278">
        <v>2</v>
      </c>
      <c r="M26" s="283">
        <f t="shared" si="6"/>
        <v>5</v>
      </c>
      <c r="N26" s="278">
        <v>2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76">
        <v>87</v>
      </c>
      <c r="G27" s="276"/>
      <c r="H27" s="277">
        <f t="shared" si="4"/>
        <v>87</v>
      </c>
      <c r="I27" s="276"/>
      <c r="J27" s="277">
        <f t="shared" si="5"/>
        <v>87</v>
      </c>
      <c r="K27" s="278">
        <v>3</v>
      </c>
      <c r="L27" s="278">
        <v>1</v>
      </c>
      <c r="M27" s="283">
        <f t="shared" si="6"/>
        <v>4</v>
      </c>
      <c r="N27" s="278">
        <v>1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76">
        <v>128</v>
      </c>
      <c r="G28" s="276"/>
      <c r="H28" s="277">
        <f t="shared" si="4"/>
        <v>128</v>
      </c>
      <c r="I28" s="276"/>
      <c r="J28" s="277">
        <f t="shared" si="5"/>
        <v>128</v>
      </c>
      <c r="K28" s="278">
        <v>3</v>
      </c>
      <c r="L28" s="280"/>
      <c r="M28" s="283">
        <f t="shared" si="6"/>
        <v>3</v>
      </c>
      <c r="N28" s="280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76">
        <v>109</v>
      </c>
      <c r="G29" s="276"/>
      <c r="H29" s="277">
        <f t="shared" si="4"/>
        <v>109</v>
      </c>
      <c r="I29" s="276"/>
      <c r="J29" s="277">
        <f t="shared" si="5"/>
        <v>109</v>
      </c>
      <c r="K29" s="278">
        <v>2</v>
      </c>
      <c r="L29" s="278">
        <v>2</v>
      </c>
      <c r="M29" s="283">
        <f t="shared" si="6"/>
        <v>4</v>
      </c>
      <c r="N29" s="278">
        <v>2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76">
        <v>75</v>
      </c>
      <c r="G30" s="276"/>
      <c r="H30" s="277">
        <f t="shared" si="4"/>
        <v>75</v>
      </c>
      <c r="I30" s="276"/>
      <c r="J30" s="277">
        <f t="shared" si="5"/>
        <v>75</v>
      </c>
      <c r="K30" s="278">
        <v>1</v>
      </c>
      <c r="L30" s="280"/>
      <c r="M30" s="283">
        <f t="shared" si="6"/>
        <v>1</v>
      </c>
      <c r="N30" s="280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76">
        <v>21</v>
      </c>
      <c r="G31" s="276"/>
      <c r="H31" s="277">
        <f t="shared" si="4"/>
        <v>21</v>
      </c>
      <c r="I31" s="276"/>
      <c r="J31" s="277">
        <f t="shared" si="5"/>
        <v>21</v>
      </c>
      <c r="K31" s="280"/>
      <c r="L31" s="280"/>
      <c r="M31" s="283">
        <f t="shared" si="6"/>
        <v>0</v>
      </c>
      <c r="N31" s="280"/>
    </row>
    <row r="32" spans="1:14">
      <c r="A32" s="14"/>
      <c r="B32" s="10" t="s">
        <v>9</v>
      </c>
      <c r="C32" s="62"/>
      <c r="D32" s="13"/>
      <c r="E32" s="63">
        <v>5</v>
      </c>
      <c r="F32" s="276">
        <v>101</v>
      </c>
      <c r="G32" s="276"/>
      <c r="H32" s="277">
        <f t="shared" si="4"/>
        <v>101</v>
      </c>
      <c r="I32" s="276"/>
      <c r="J32" s="277">
        <f t="shared" si="5"/>
        <v>101</v>
      </c>
      <c r="K32" s="278">
        <v>4</v>
      </c>
      <c r="L32" s="280"/>
      <c r="M32" s="283">
        <f t="shared" si="6"/>
        <v>4</v>
      </c>
      <c r="N32" s="280"/>
    </row>
    <row r="33" spans="1:14">
      <c r="A33" s="14"/>
      <c r="B33" s="10"/>
      <c r="C33" s="10"/>
      <c r="D33" s="13"/>
      <c r="E33" s="63">
        <v>4</v>
      </c>
      <c r="F33" s="276">
        <v>140</v>
      </c>
      <c r="G33" s="276"/>
      <c r="H33" s="277">
        <f t="shared" si="4"/>
        <v>140</v>
      </c>
      <c r="I33" s="276"/>
      <c r="J33" s="277">
        <f t="shared" si="5"/>
        <v>140</v>
      </c>
      <c r="K33" s="280"/>
      <c r="L33" s="278">
        <v>1</v>
      </c>
      <c r="M33" s="283">
        <f t="shared" si="6"/>
        <v>1</v>
      </c>
      <c r="N33" s="278">
        <v>1</v>
      </c>
    </row>
    <row r="34" spans="1:14">
      <c r="A34" s="14"/>
      <c r="B34" s="10"/>
      <c r="C34" s="10" t="s">
        <v>1</v>
      </c>
      <c r="D34" s="13"/>
      <c r="E34" s="63">
        <v>3</v>
      </c>
      <c r="F34" s="276"/>
      <c r="G34" s="276">
        <v>45</v>
      </c>
      <c r="H34" s="277">
        <f t="shared" si="4"/>
        <v>45</v>
      </c>
      <c r="I34" s="276"/>
      <c r="J34" s="277">
        <f t="shared" si="5"/>
        <v>45</v>
      </c>
      <c r="K34" s="280"/>
      <c r="L34" s="278">
        <v>1</v>
      </c>
      <c r="M34" s="283">
        <f t="shared" si="6"/>
        <v>1</v>
      </c>
      <c r="N34" s="278">
        <v>1</v>
      </c>
    </row>
    <row r="35" spans="1:14">
      <c r="A35" s="14"/>
      <c r="B35" s="10"/>
      <c r="C35" s="10"/>
      <c r="D35" s="13"/>
      <c r="E35" s="63">
        <v>2</v>
      </c>
      <c r="F35" s="276"/>
      <c r="G35" s="276">
        <v>41</v>
      </c>
      <c r="H35" s="277">
        <f t="shared" si="4"/>
        <v>41</v>
      </c>
      <c r="I35" s="276"/>
      <c r="J35" s="277">
        <f t="shared" si="5"/>
        <v>41</v>
      </c>
      <c r="K35" s="280"/>
      <c r="L35" s="280"/>
      <c r="M35" s="283">
        <f t="shared" si="6"/>
        <v>0</v>
      </c>
      <c r="N35" s="280"/>
    </row>
    <row r="36" spans="1:14">
      <c r="A36" s="14"/>
      <c r="B36" s="12"/>
      <c r="C36" s="12"/>
      <c r="D36" s="13"/>
      <c r="E36" s="62">
        <v>1</v>
      </c>
      <c r="F36" s="276"/>
      <c r="G36" s="276">
        <v>46</v>
      </c>
      <c r="H36" s="277">
        <f t="shared" si="4"/>
        <v>46</v>
      </c>
      <c r="I36" s="276">
        <f>2136-H37</f>
        <v>111</v>
      </c>
      <c r="J36" s="277">
        <f t="shared" si="5"/>
        <v>157</v>
      </c>
      <c r="K36" s="280"/>
      <c r="L36" s="278">
        <v>1</v>
      </c>
      <c r="M36" s="283">
        <f t="shared" si="6"/>
        <v>1</v>
      </c>
      <c r="N36" s="278">
        <v>2</v>
      </c>
    </row>
    <row r="37" spans="1:14" ht="12.75" customHeight="1">
      <c r="A37" s="14"/>
      <c r="B37" s="309" t="s">
        <v>19</v>
      </c>
      <c r="C37" s="310"/>
      <c r="D37" s="310"/>
      <c r="E37" s="310"/>
      <c r="F37" s="282">
        <f t="shared" ref="F37:N37" si="7">SUM(F24:F36)</f>
        <v>1893</v>
      </c>
      <c r="G37" s="277">
        <f t="shared" si="7"/>
        <v>132</v>
      </c>
      <c r="H37" s="284">
        <f t="shared" si="7"/>
        <v>2025</v>
      </c>
      <c r="I37" s="285">
        <f t="shared" si="7"/>
        <v>111</v>
      </c>
      <c r="J37" s="281">
        <f t="shared" si="7"/>
        <v>2136</v>
      </c>
      <c r="K37" s="282">
        <f t="shared" si="7"/>
        <v>555</v>
      </c>
      <c r="L37" s="277">
        <f t="shared" si="7"/>
        <v>64</v>
      </c>
      <c r="M37" s="281">
        <f t="shared" si="7"/>
        <v>619</v>
      </c>
      <c r="N37" s="282">
        <f t="shared" si="7"/>
        <v>72</v>
      </c>
    </row>
    <row r="38" spans="1:14">
      <c r="A38" s="14"/>
      <c r="B38" s="62"/>
      <c r="C38" s="62"/>
      <c r="D38" s="17"/>
      <c r="E38" s="60">
        <v>13</v>
      </c>
      <c r="F38" s="276">
        <v>4</v>
      </c>
      <c r="G38" s="276"/>
      <c r="H38" s="277">
        <f t="shared" ref="H38:H50" si="8">F38+G38</f>
        <v>4</v>
      </c>
      <c r="I38" s="276"/>
      <c r="J38" s="277">
        <f t="shared" ref="J38:J50" si="9">H38+I38</f>
        <v>4</v>
      </c>
      <c r="K38" s="278">
        <v>1</v>
      </c>
      <c r="L38" s="280"/>
      <c r="M38" s="283">
        <f t="shared" ref="M38:M50" si="10">K38+L38</f>
        <v>1</v>
      </c>
      <c r="N38" s="280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76"/>
      <c r="G39" s="276"/>
      <c r="H39" s="277">
        <f t="shared" si="8"/>
        <v>0</v>
      </c>
      <c r="I39" s="276"/>
      <c r="J39" s="277">
        <f t="shared" si="9"/>
        <v>0</v>
      </c>
      <c r="K39" s="280"/>
      <c r="L39" s="280"/>
      <c r="M39" s="283">
        <f t="shared" si="10"/>
        <v>0</v>
      </c>
      <c r="N39" s="280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76"/>
      <c r="G40" s="276"/>
      <c r="H40" s="277">
        <f t="shared" si="8"/>
        <v>0</v>
      </c>
      <c r="I40" s="276"/>
      <c r="J40" s="277">
        <f t="shared" si="9"/>
        <v>0</v>
      </c>
      <c r="K40" s="280"/>
      <c r="L40" s="280"/>
      <c r="M40" s="283">
        <f t="shared" si="10"/>
        <v>0</v>
      </c>
      <c r="N40" s="280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76"/>
      <c r="G41" s="276"/>
      <c r="H41" s="277">
        <f t="shared" si="8"/>
        <v>0</v>
      </c>
      <c r="I41" s="276"/>
      <c r="J41" s="277">
        <f t="shared" si="9"/>
        <v>0</v>
      </c>
      <c r="K41" s="278">
        <v>1</v>
      </c>
      <c r="L41" s="280"/>
      <c r="M41" s="283">
        <f t="shared" si="10"/>
        <v>1</v>
      </c>
      <c r="N41" s="280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76"/>
      <c r="G42" s="276"/>
      <c r="H42" s="277">
        <f t="shared" si="8"/>
        <v>0</v>
      </c>
      <c r="I42" s="276"/>
      <c r="J42" s="277">
        <f t="shared" si="9"/>
        <v>0</v>
      </c>
      <c r="K42" s="280"/>
      <c r="L42" s="280"/>
      <c r="M42" s="283">
        <f t="shared" si="10"/>
        <v>0</v>
      </c>
      <c r="N42" s="280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76"/>
      <c r="G43" s="276"/>
      <c r="H43" s="277">
        <f t="shared" si="8"/>
        <v>0</v>
      </c>
      <c r="I43" s="276"/>
      <c r="J43" s="277">
        <f t="shared" si="9"/>
        <v>0</v>
      </c>
      <c r="K43" s="280"/>
      <c r="L43" s="280"/>
      <c r="M43" s="283">
        <f t="shared" si="10"/>
        <v>0</v>
      </c>
      <c r="N43" s="280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76"/>
      <c r="G44" s="276"/>
      <c r="H44" s="277">
        <f t="shared" si="8"/>
        <v>0</v>
      </c>
      <c r="I44" s="276"/>
      <c r="J44" s="277">
        <f t="shared" si="9"/>
        <v>0</v>
      </c>
      <c r="K44" s="280"/>
      <c r="L44" s="280"/>
      <c r="M44" s="283">
        <f t="shared" si="10"/>
        <v>0</v>
      </c>
      <c r="N44" s="280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76"/>
      <c r="G45" s="276"/>
      <c r="H45" s="277">
        <f t="shared" si="8"/>
        <v>0</v>
      </c>
      <c r="I45" s="276"/>
      <c r="J45" s="277">
        <f t="shared" si="9"/>
        <v>0</v>
      </c>
      <c r="K45" s="280"/>
      <c r="L45" s="280"/>
      <c r="M45" s="283">
        <f t="shared" si="10"/>
        <v>0</v>
      </c>
      <c r="N45" s="280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76"/>
      <c r="G46" s="276"/>
      <c r="H46" s="277">
        <f t="shared" si="8"/>
        <v>0</v>
      </c>
      <c r="I46" s="276"/>
      <c r="J46" s="277">
        <f t="shared" si="9"/>
        <v>0</v>
      </c>
      <c r="K46" s="280"/>
      <c r="L46" s="280"/>
      <c r="M46" s="283">
        <f t="shared" si="10"/>
        <v>0</v>
      </c>
      <c r="N46" s="280"/>
    </row>
    <row r="47" spans="1:14">
      <c r="A47" s="14"/>
      <c r="B47" s="10"/>
      <c r="C47" s="10"/>
      <c r="D47" s="13" t="s">
        <v>7</v>
      </c>
      <c r="E47" s="60">
        <v>4</v>
      </c>
      <c r="F47" s="276"/>
      <c r="G47" s="276"/>
      <c r="H47" s="277">
        <f t="shared" si="8"/>
        <v>0</v>
      </c>
      <c r="I47" s="276"/>
      <c r="J47" s="277">
        <f t="shared" si="9"/>
        <v>0</v>
      </c>
      <c r="K47" s="280"/>
      <c r="L47" s="280"/>
      <c r="M47" s="283">
        <f t="shared" si="10"/>
        <v>0</v>
      </c>
      <c r="N47" s="280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76"/>
      <c r="G48" s="276"/>
      <c r="H48" s="277">
        <f t="shared" si="8"/>
        <v>0</v>
      </c>
      <c r="I48" s="276"/>
      <c r="J48" s="277">
        <f t="shared" si="9"/>
        <v>0</v>
      </c>
      <c r="K48" s="280"/>
      <c r="L48" s="280"/>
      <c r="M48" s="283">
        <f t="shared" si="10"/>
        <v>0</v>
      </c>
      <c r="N48" s="280"/>
    </row>
    <row r="49" spans="1:14">
      <c r="A49" s="14"/>
      <c r="B49" s="10"/>
      <c r="C49" s="10"/>
      <c r="D49" s="13" t="s">
        <v>3</v>
      </c>
      <c r="E49" s="60">
        <v>2</v>
      </c>
      <c r="F49" s="276"/>
      <c r="G49" s="276"/>
      <c r="H49" s="277">
        <f t="shared" si="8"/>
        <v>0</v>
      </c>
      <c r="I49" s="276"/>
      <c r="J49" s="277">
        <f t="shared" si="9"/>
        <v>0</v>
      </c>
      <c r="K49" s="280"/>
      <c r="L49" s="280"/>
      <c r="M49" s="283">
        <f t="shared" si="10"/>
        <v>0</v>
      </c>
      <c r="N49" s="280"/>
    </row>
    <row r="50" spans="1:14">
      <c r="A50" s="14"/>
      <c r="B50" s="12"/>
      <c r="C50" s="13"/>
      <c r="D50" s="12"/>
      <c r="E50" s="62">
        <v>1</v>
      </c>
      <c r="F50" s="286"/>
      <c r="G50" s="286"/>
      <c r="H50" s="287">
        <f t="shared" si="8"/>
        <v>0</v>
      </c>
      <c r="I50" s="286">
        <f>6-H51</f>
        <v>2</v>
      </c>
      <c r="J50" s="287">
        <f t="shared" si="9"/>
        <v>2</v>
      </c>
      <c r="K50" s="288"/>
      <c r="L50" s="288"/>
      <c r="M50" s="289">
        <f t="shared" si="10"/>
        <v>0</v>
      </c>
      <c r="N50" s="288"/>
    </row>
    <row r="51" spans="1:14" ht="12.75" customHeight="1">
      <c r="A51" s="56"/>
      <c r="B51" s="312" t="s">
        <v>20</v>
      </c>
      <c r="C51" s="312"/>
      <c r="D51" s="312"/>
      <c r="E51" s="312"/>
      <c r="F51" s="277">
        <f t="shared" ref="F51:N51" si="11">SUM(F38:F50)</f>
        <v>4</v>
      </c>
      <c r="G51" s="277">
        <f t="shared" si="11"/>
        <v>0</v>
      </c>
      <c r="H51" s="277">
        <f t="shared" si="11"/>
        <v>4</v>
      </c>
      <c r="I51" s="277">
        <f t="shared" si="11"/>
        <v>2</v>
      </c>
      <c r="J51" s="277">
        <f t="shared" si="11"/>
        <v>6</v>
      </c>
      <c r="K51" s="277">
        <f t="shared" si="11"/>
        <v>2</v>
      </c>
      <c r="L51" s="277">
        <f t="shared" si="11"/>
        <v>0</v>
      </c>
      <c r="M51" s="277">
        <f t="shared" si="11"/>
        <v>2</v>
      </c>
      <c r="N51" s="277">
        <f t="shared" si="11"/>
        <v>0</v>
      </c>
    </row>
    <row r="52" spans="1:14">
      <c r="A52" s="56"/>
      <c r="B52" s="309" t="s">
        <v>37</v>
      </c>
      <c r="C52" s="310"/>
      <c r="D52" s="310"/>
      <c r="E52" s="311"/>
      <c r="F52" s="276"/>
      <c r="G52" s="276"/>
      <c r="H52" s="276"/>
      <c r="I52" s="276"/>
      <c r="J52" s="276"/>
      <c r="K52" s="276"/>
      <c r="L52" s="276"/>
      <c r="M52" s="276">
        <f>SUM(K52:L52)</f>
        <v>0</v>
      </c>
      <c r="N52" s="276"/>
    </row>
    <row r="53" spans="1:14" ht="12.75" customHeight="1">
      <c r="A53" s="56"/>
      <c r="B53" s="308" t="s">
        <v>40</v>
      </c>
      <c r="C53" s="308"/>
      <c r="D53" s="308"/>
      <c r="E53" s="308"/>
      <c r="F53" s="290">
        <f t="shared" ref="F53:N53" si="12">+F23+F37+F51+F52</f>
        <v>2965</v>
      </c>
      <c r="G53" s="290">
        <f t="shared" si="12"/>
        <v>207</v>
      </c>
      <c r="H53" s="290">
        <f t="shared" si="12"/>
        <v>3172</v>
      </c>
      <c r="I53" s="290">
        <f t="shared" si="12"/>
        <v>182</v>
      </c>
      <c r="J53" s="290">
        <f t="shared" si="12"/>
        <v>3354</v>
      </c>
      <c r="K53" s="290">
        <f t="shared" si="12"/>
        <v>1094</v>
      </c>
      <c r="L53" s="290">
        <f t="shared" si="12"/>
        <v>108</v>
      </c>
      <c r="M53" s="290">
        <f t="shared" si="12"/>
        <v>1202</v>
      </c>
      <c r="N53" s="290">
        <f t="shared" si="12"/>
        <v>124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dataValidations count="1">
    <dataValidation type="decimal" operator="greaterThanOrEqual" allowBlank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68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69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291">
        <v>95</v>
      </c>
      <c r="G10" s="291">
        <v>0</v>
      </c>
      <c r="H10" s="199">
        <f>F10+G10</f>
        <v>95</v>
      </c>
      <c r="I10" s="261">
        <v>0</v>
      </c>
      <c r="J10" s="199">
        <f>H10+I10</f>
        <v>95</v>
      </c>
      <c r="K10" s="291">
        <v>37</v>
      </c>
      <c r="L10" s="291">
        <v>6</v>
      </c>
      <c r="M10" s="200">
        <f>K10+L10</f>
        <v>43</v>
      </c>
      <c r="N10" s="291">
        <v>9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91">
        <v>6</v>
      </c>
      <c r="G11" s="291">
        <v>0</v>
      </c>
      <c r="H11" s="199">
        <f t="shared" ref="H11:H22" si="0">F11+G11</f>
        <v>6</v>
      </c>
      <c r="I11" s="261">
        <v>0</v>
      </c>
      <c r="J11" s="199">
        <f t="shared" ref="J11:J50" si="1">H11+I11</f>
        <v>6</v>
      </c>
      <c r="K11" s="291">
        <v>0</v>
      </c>
      <c r="L11" s="291">
        <v>0</v>
      </c>
      <c r="M11" s="200">
        <f t="shared" ref="M11:M22" si="2">K11+L11</f>
        <v>0</v>
      </c>
      <c r="N11" s="291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91">
        <v>3</v>
      </c>
      <c r="G12" s="291">
        <v>0</v>
      </c>
      <c r="H12" s="199">
        <f t="shared" si="0"/>
        <v>3</v>
      </c>
      <c r="I12" s="261">
        <v>0</v>
      </c>
      <c r="J12" s="199">
        <f t="shared" si="1"/>
        <v>3</v>
      </c>
      <c r="K12" s="291">
        <v>0</v>
      </c>
      <c r="L12" s="291">
        <v>0</v>
      </c>
      <c r="M12" s="200">
        <f t="shared" si="2"/>
        <v>0</v>
      </c>
      <c r="N12" s="291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91">
        <v>22</v>
      </c>
      <c r="G13" s="291">
        <v>0</v>
      </c>
      <c r="H13" s="199">
        <f t="shared" si="0"/>
        <v>22</v>
      </c>
      <c r="I13" s="261">
        <v>0</v>
      </c>
      <c r="J13" s="199">
        <f t="shared" si="1"/>
        <v>22</v>
      </c>
      <c r="K13" s="291">
        <v>0</v>
      </c>
      <c r="L13" s="291">
        <v>0</v>
      </c>
      <c r="M13" s="200">
        <f t="shared" si="2"/>
        <v>0</v>
      </c>
      <c r="N13" s="291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91">
        <v>22</v>
      </c>
      <c r="G14" s="291">
        <v>0</v>
      </c>
      <c r="H14" s="199">
        <f t="shared" si="0"/>
        <v>22</v>
      </c>
      <c r="I14" s="261">
        <v>0</v>
      </c>
      <c r="J14" s="199">
        <f t="shared" si="1"/>
        <v>22</v>
      </c>
      <c r="K14" s="291">
        <v>0</v>
      </c>
      <c r="L14" s="291">
        <v>0</v>
      </c>
      <c r="M14" s="200">
        <f t="shared" si="2"/>
        <v>0</v>
      </c>
      <c r="N14" s="291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91">
        <v>3</v>
      </c>
      <c r="G15" s="291">
        <v>0</v>
      </c>
      <c r="H15" s="199">
        <f t="shared" si="0"/>
        <v>3</v>
      </c>
      <c r="I15" s="261">
        <v>0</v>
      </c>
      <c r="J15" s="199">
        <f t="shared" si="1"/>
        <v>3</v>
      </c>
      <c r="K15" s="291">
        <v>0</v>
      </c>
      <c r="L15" s="291">
        <v>0</v>
      </c>
      <c r="M15" s="200">
        <f t="shared" si="2"/>
        <v>0</v>
      </c>
      <c r="N15" s="291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91">
        <v>13</v>
      </c>
      <c r="G16" s="291">
        <v>0</v>
      </c>
      <c r="H16" s="199">
        <f t="shared" si="0"/>
        <v>13</v>
      </c>
      <c r="I16" s="261">
        <v>0</v>
      </c>
      <c r="J16" s="199">
        <f t="shared" si="1"/>
        <v>13</v>
      </c>
      <c r="K16" s="291">
        <v>0</v>
      </c>
      <c r="L16" s="291">
        <v>0</v>
      </c>
      <c r="M16" s="200">
        <f t="shared" si="2"/>
        <v>0</v>
      </c>
      <c r="N16" s="291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91">
        <v>10</v>
      </c>
      <c r="G17" s="291">
        <v>0</v>
      </c>
      <c r="H17" s="199">
        <f t="shared" si="0"/>
        <v>10</v>
      </c>
      <c r="I17" s="261">
        <v>0</v>
      </c>
      <c r="J17" s="199">
        <f t="shared" si="1"/>
        <v>10</v>
      </c>
      <c r="K17" s="291">
        <v>0</v>
      </c>
      <c r="L17" s="291">
        <v>0</v>
      </c>
      <c r="M17" s="200">
        <f t="shared" si="2"/>
        <v>0</v>
      </c>
      <c r="N17" s="291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91">
        <v>1</v>
      </c>
      <c r="G18" s="291">
        <v>0</v>
      </c>
      <c r="H18" s="199">
        <f t="shared" si="0"/>
        <v>1</v>
      </c>
      <c r="I18" s="261">
        <v>0</v>
      </c>
      <c r="J18" s="199">
        <f t="shared" si="1"/>
        <v>1</v>
      </c>
      <c r="K18" s="291">
        <v>0</v>
      </c>
      <c r="L18" s="291">
        <v>0</v>
      </c>
      <c r="M18" s="200">
        <f t="shared" si="2"/>
        <v>0</v>
      </c>
      <c r="N18" s="291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91">
        <v>24</v>
      </c>
      <c r="G19" s="291">
        <v>0</v>
      </c>
      <c r="H19" s="199">
        <f t="shared" si="0"/>
        <v>24</v>
      </c>
      <c r="I19" s="261">
        <v>0</v>
      </c>
      <c r="J19" s="199">
        <f t="shared" si="1"/>
        <v>24</v>
      </c>
      <c r="K19" s="291">
        <v>0</v>
      </c>
      <c r="L19" s="291">
        <v>0</v>
      </c>
      <c r="M19" s="200">
        <f t="shared" si="2"/>
        <v>0</v>
      </c>
      <c r="N19" s="291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91">
        <v>0</v>
      </c>
      <c r="G20" s="291">
        <v>8</v>
      </c>
      <c r="H20" s="199">
        <f t="shared" si="0"/>
        <v>8</v>
      </c>
      <c r="I20" s="261">
        <v>0</v>
      </c>
      <c r="J20" s="199">
        <f t="shared" si="1"/>
        <v>8</v>
      </c>
      <c r="K20" s="291">
        <v>0</v>
      </c>
      <c r="L20" s="291">
        <v>0</v>
      </c>
      <c r="M20" s="200">
        <f t="shared" si="2"/>
        <v>0</v>
      </c>
      <c r="N20" s="291">
        <v>0</v>
      </c>
    </row>
    <row r="21" spans="1:14">
      <c r="A21" s="14"/>
      <c r="B21" s="10"/>
      <c r="C21" s="15"/>
      <c r="D21" s="9"/>
      <c r="E21" s="63">
        <v>2</v>
      </c>
      <c r="F21" s="291">
        <v>0</v>
      </c>
      <c r="G21" s="291">
        <v>7</v>
      </c>
      <c r="H21" s="199">
        <f t="shared" si="0"/>
        <v>7</v>
      </c>
      <c r="I21" s="261">
        <v>0</v>
      </c>
      <c r="J21" s="199">
        <f t="shared" si="1"/>
        <v>7</v>
      </c>
      <c r="K21" s="291">
        <v>0</v>
      </c>
      <c r="L21" s="291">
        <v>0</v>
      </c>
      <c r="M21" s="200">
        <f t="shared" si="2"/>
        <v>0</v>
      </c>
      <c r="N21" s="291">
        <v>0</v>
      </c>
    </row>
    <row r="22" spans="1:14">
      <c r="A22" s="14"/>
      <c r="B22" s="12"/>
      <c r="C22" s="16"/>
      <c r="D22" s="9"/>
      <c r="E22" s="62">
        <v>1</v>
      </c>
      <c r="F22" s="291">
        <v>0</v>
      </c>
      <c r="G22" s="291">
        <v>3</v>
      </c>
      <c r="H22" s="199">
        <f t="shared" si="0"/>
        <v>3</v>
      </c>
      <c r="I22" s="261">
        <v>9</v>
      </c>
      <c r="J22" s="199">
        <f t="shared" si="1"/>
        <v>12</v>
      </c>
      <c r="K22" s="291">
        <v>0</v>
      </c>
      <c r="L22" s="291">
        <v>0</v>
      </c>
      <c r="M22" s="200">
        <f t="shared" si="2"/>
        <v>0</v>
      </c>
      <c r="N22" s="291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199">
        <f t="shared" ref="F23:N23" si="3">SUM(F10:F22)</f>
        <v>199</v>
      </c>
      <c r="G23" s="199">
        <f t="shared" si="3"/>
        <v>18</v>
      </c>
      <c r="H23" s="155">
        <f t="shared" si="3"/>
        <v>217</v>
      </c>
      <c r="I23" s="199">
        <f t="shared" si="3"/>
        <v>9</v>
      </c>
      <c r="J23" s="155">
        <f t="shared" si="3"/>
        <v>226</v>
      </c>
      <c r="K23" s="201">
        <f t="shared" si="3"/>
        <v>37</v>
      </c>
      <c r="L23" s="201">
        <f t="shared" si="3"/>
        <v>6</v>
      </c>
      <c r="M23" s="199">
        <f t="shared" si="3"/>
        <v>43</v>
      </c>
      <c r="N23" s="199">
        <f t="shared" si="3"/>
        <v>9</v>
      </c>
    </row>
    <row r="24" spans="1:14">
      <c r="A24" s="14"/>
      <c r="B24" s="10"/>
      <c r="C24" s="10"/>
      <c r="D24" s="13"/>
      <c r="E24" s="12">
        <v>13</v>
      </c>
      <c r="F24" s="291">
        <v>210</v>
      </c>
      <c r="G24" s="291">
        <v>0</v>
      </c>
      <c r="H24" s="199">
        <f>F24+G24</f>
        <v>210</v>
      </c>
      <c r="I24" s="261">
        <v>0</v>
      </c>
      <c r="J24" s="199">
        <f t="shared" si="1"/>
        <v>210</v>
      </c>
      <c r="K24" s="291">
        <v>24</v>
      </c>
      <c r="L24" s="291">
        <v>5</v>
      </c>
      <c r="M24" s="202">
        <f>K24+L24</f>
        <v>29</v>
      </c>
      <c r="N24" s="291">
        <v>6</v>
      </c>
    </row>
    <row r="25" spans="1:14">
      <c r="A25" s="14"/>
      <c r="B25" s="10"/>
      <c r="C25" s="10" t="s">
        <v>0</v>
      </c>
      <c r="D25" s="13"/>
      <c r="E25" s="63">
        <v>12</v>
      </c>
      <c r="F25" s="291">
        <v>3</v>
      </c>
      <c r="G25" s="291">
        <v>0</v>
      </c>
      <c r="H25" s="199">
        <f t="shared" ref="H25:H50" si="4">F25+G25</f>
        <v>3</v>
      </c>
      <c r="I25" s="261">
        <v>0</v>
      </c>
      <c r="J25" s="199">
        <f t="shared" si="1"/>
        <v>3</v>
      </c>
      <c r="K25" s="291">
        <v>0</v>
      </c>
      <c r="L25" s="291">
        <v>0</v>
      </c>
      <c r="M25" s="202">
        <f t="shared" ref="M25:M36" si="5">K25+L25</f>
        <v>0</v>
      </c>
      <c r="N25" s="291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91">
        <v>2</v>
      </c>
      <c r="G26" s="291">
        <v>0</v>
      </c>
      <c r="H26" s="199">
        <f t="shared" si="4"/>
        <v>2</v>
      </c>
      <c r="I26" s="261">
        <v>0</v>
      </c>
      <c r="J26" s="199">
        <f t="shared" si="1"/>
        <v>2</v>
      </c>
      <c r="K26" s="291">
        <v>1</v>
      </c>
      <c r="L26" s="291">
        <v>0</v>
      </c>
      <c r="M26" s="202">
        <f t="shared" si="5"/>
        <v>1</v>
      </c>
      <c r="N26" s="291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91">
        <v>11</v>
      </c>
      <c r="G27" s="291">
        <v>0</v>
      </c>
      <c r="H27" s="199">
        <f t="shared" si="4"/>
        <v>11</v>
      </c>
      <c r="I27" s="261">
        <v>0</v>
      </c>
      <c r="J27" s="199">
        <f t="shared" si="1"/>
        <v>11</v>
      </c>
      <c r="K27" s="291">
        <v>0</v>
      </c>
      <c r="L27" s="291">
        <v>0</v>
      </c>
      <c r="M27" s="202">
        <f t="shared" si="5"/>
        <v>0</v>
      </c>
      <c r="N27" s="291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91">
        <v>7</v>
      </c>
      <c r="G28" s="291">
        <v>0</v>
      </c>
      <c r="H28" s="199">
        <f t="shared" si="4"/>
        <v>7</v>
      </c>
      <c r="I28" s="261">
        <v>0</v>
      </c>
      <c r="J28" s="199">
        <f t="shared" si="1"/>
        <v>7</v>
      </c>
      <c r="K28" s="291">
        <v>0</v>
      </c>
      <c r="L28" s="291">
        <v>0</v>
      </c>
      <c r="M28" s="202">
        <f t="shared" si="5"/>
        <v>0</v>
      </c>
      <c r="N28" s="291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91">
        <v>6</v>
      </c>
      <c r="G29" s="291">
        <v>0</v>
      </c>
      <c r="H29" s="199">
        <f t="shared" si="4"/>
        <v>6</v>
      </c>
      <c r="I29" s="261">
        <v>0</v>
      </c>
      <c r="J29" s="199">
        <f t="shared" si="1"/>
        <v>6</v>
      </c>
      <c r="K29" s="291">
        <v>0</v>
      </c>
      <c r="L29" s="291">
        <v>1</v>
      </c>
      <c r="M29" s="202">
        <f t="shared" si="5"/>
        <v>1</v>
      </c>
      <c r="N29" s="291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91">
        <v>9</v>
      </c>
      <c r="G30" s="291">
        <v>0</v>
      </c>
      <c r="H30" s="199">
        <f t="shared" si="4"/>
        <v>9</v>
      </c>
      <c r="I30" s="261">
        <v>0</v>
      </c>
      <c r="J30" s="199">
        <f t="shared" si="1"/>
        <v>9</v>
      </c>
      <c r="K30" s="291">
        <v>0</v>
      </c>
      <c r="L30" s="291">
        <v>0</v>
      </c>
      <c r="M30" s="202">
        <f t="shared" si="5"/>
        <v>0</v>
      </c>
      <c r="N30" s="291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91">
        <v>10</v>
      </c>
      <c r="G31" s="291">
        <v>0</v>
      </c>
      <c r="H31" s="199">
        <f t="shared" si="4"/>
        <v>10</v>
      </c>
      <c r="I31" s="261">
        <v>0</v>
      </c>
      <c r="J31" s="199">
        <f t="shared" si="1"/>
        <v>10</v>
      </c>
      <c r="K31" s="291">
        <v>0</v>
      </c>
      <c r="L31" s="291">
        <v>1</v>
      </c>
      <c r="M31" s="202">
        <f t="shared" si="5"/>
        <v>1</v>
      </c>
      <c r="N31" s="291">
        <v>3</v>
      </c>
    </row>
    <row r="32" spans="1:14">
      <c r="A32" s="14"/>
      <c r="B32" s="10" t="s">
        <v>9</v>
      </c>
      <c r="C32" s="62"/>
      <c r="D32" s="13"/>
      <c r="E32" s="63">
        <v>5</v>
      </c>
      <c r="F32" s="291">
        <v>1</v>
      </c>
      <c r="G32" s="291">
        <v>0</v>
      </c>
      <c r="H32" s="199">
        <f t="shared" si="4"/>
        <v>1</v>
      </c>
      <c r="I32" s="261">
        <v>0</v>
      </c>
      <c r="J32" s="199">
        <f t="shared" si="1"/>
        <v>1</v>
      </c>
      <c r="K32" s="291">
        <v>0</v>
      </c>
      <c r="L32" s="291">
        <v>0</v>
      </c>
      <c r="M32" s="202">
        <f t="shared" si="5"/>
        <v>0</v>
      </c>
      <c r="N32" s="291">
        <v>0</v>
      </c>
    </row>
    <row r="33" spans="1:14">
      <c r="A33" s="14"/>
      <c r="B33" s="10"/>
      <c r="C33" s="10"/>
      <c r="D33" s="13"/>
      <c r="E33" s="63">
        <v>4</v>
      </c>
      <c r="F33" s="291">
        <v>29</v>
      </c>
      <c r="G33" s="291">
        <v>0</v>
      </c>
      <c r="H33" s="199">
        <f t="shared" si="4"/>
        <v>29</v>
      </c>
      <c r="I33" s="261">
        <v>0</v>
      </c>
      <c r="J33" s="199">
        <f t="shared" si="1"/>
        <v>29</v>
      </c>
      <c r="K33" s="291">
        <v>1</v>
      </c>
      <c r="L33" s="291">
        <v>0</v>
      </c>
      <c r="M33" s="202">
        <f t="shared" si="5"/>
        <v>1</v>
      </c>
      <c r="N33" s="291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91">
        <v>0</v>
      </c>
      <c r="G34" s="291">
        <v>15</v>
      </c>
      <c r="H34" s="199">
        <f t="shared" si="4"/>
        <v>15</v>
      </c>
      <c r="I34" s="261">
        <v>0</v>
      </c>
      <c r="J34" s="199">
        <f t="shared" si="1"/>
        <v>15</v>
      </c>
      <c r="K34" s="291">
        <v>0</v>
      </c>
      <c r="L34" s="291">
        <v>0</v>
      </c>
      <c r="M34" s="202">
        <f t="shared" si="5"/>
        <v>0</v>
      </c>
      <c r="N34" s="291">
        <v>0</v>
      </c>
    </row>
    <row r="35" spans="1:14">
      <c r="A35" s="14"/>
      <c r="B35" s="10"/>
      <c r="C35" s="10"/>
      <c r="D35" s="13"/>
      <c r="E35" s="63">
        <v>2</v>
      </c>
      <c r="F35" s="291">
        <v>0</v>
      </c>
      <c r="G35" s="291">
        <v>7</v>
      </c>
      <c r="H35" s="199">
        <f t="shared" si="4"/>
        <v>7</v>
      </c>
      <c r="I35" s="261">
        <v>0</v>
      </c>
      <c r="J35" s="199">
        <f t="shared" si="1"/>
        <v>7</v>
      </c>
      <c r="K35" s="291">
        <v>0</v>
      </c>
      <c r="L35" s="291">
        <v>0</v>
      </c>
      <c r="M35" s="202">
        <f t="shared" si="5"/>
        <v>0</v>
      </c>
      <c r="N35" s="291">
        <v>0</v>
      </c>
    </row>
    <row r="36" spans="1:14">
      <c r="A36" s="14"/>
      <c r="B36" s="12"/>
      <c r="C36" s="12"/>
      <c r="D36" s="13"/>
      <c r="E36" s="62">
        <v>1</v>
      </c>
      <c r="F36" s="291">
        <v>0</v>
      </c>
      <c r="G36" s="291">
        <v>10</v>
      </c>
      <c r="H36" s="199">
        <f t="shared" si="4"/>
        <v>10</v>
      </c>
      <c r="I36" s="261">
        <v>9</v>
      </c>
      <c r="J36" s="199">
        <f t="shared" si="1"/>
        <v>19</v>
      </c>
      <c r="K36" s="291">
        <v>0</v>
      </c>
      <c r="L36" s="291">
        <v>0</v>
      </c>
      <c r="M36" s="202">
        <f t="shared" si="5"/>
        <v>0</v>
      </c>
      <c r="N36" s="291">
        <v>0</v>
      </c>
    </row>
    <row r="37" spans="1:14" ht="12.75" customHeight="1">
      <c r="A37" s="14"/>
      <c r="B37" s="309" t="s">
        <v>19</v>
      </c>
      <c r="C37" s="310"/>
      <c r="D37" s="310"/>
      <c r="E37" s="310"/>
      <c r="F37" s="201">
        <f t="shared" ref="F37:N37" si="6">SUM(F24:F36)</f>
        <v>288</v>
      </c>
      <c r="G37" s="199">
        <f t="shared" si="6"/>
        <v>32</v>
      </c>
      <c r="H37" s="154">
        <f t="shared" si="6"/>
        <v>320</v>
      </c>
      <c r="I37" s="203">
        <f t="shared" si="6"/>
        <v>9</v>
      </c>
      <c r="J37" s="155">
        <f t="shared" si="6"/>
        <v>329</v>
      </c>
      <c r="K37" s="201">
        <f t="shared" si="6"/>
        <v>26</v>
      </c>
      <c r="L37" s="199">
        <f t="shared" si="6"/>
        <v>7</v>
      </c>
      <c r="M37" s="155">
        <f t="shared" si="6"/>
        <v>33</v>
      </c>
      <c r="N37" s="201">
        <f t="shared" si="6"/>
        <v>10</v>
      </c>
    </row>
    <row r="38" spans="1:14">
      <c r="A38" s="14"/>
      <c r="B38" s="62"/>
      <c r="C38" s="62"/>
      <c r="D38" s="17"/>
      <c r="E38" s="60">
        <v>13</v>
      </c>
      <c r="F38" s="291">
        <v>0</v>
      </c>
      <c r="G38" s="291">
        <v>0</v>
      </c>
      <c r="H38" s="199">
        <f t="shared" si="4"/>
        <v>0</v>
      </c>
      <c r="I38" s="198">
        <v>0</v>
      </c>
      <c r="J38" s="199">
        <f t="shared" si="1"/>
        <v>0</v>
      </c>
      <c r="K38" s="291">
        <v>0</v>
      </c>
      <c r="L38" s="291">
        <v>0</v>
      </c>
      <c r="M38" s="202">
        <f>K38+L38</f>
        <v>0</v>
      </c>
      <c r="N38" s="291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91">
        <v>0</v>
      </c>
      <c r="G39" s="291">
        <v>0</v>
      </c>
      <c r="H39" s="199">
        <f t="shared" si="4"/>
        <v>0</v>
      </c>
      <c r="I39" s="198">
        <v>0</v>
      </c>
      <c r="J39" s="199">
        <f t="shared" si="1"/>
        <v>0</v>
      </c>
      <c r="K39" s="291">
        <v>0</v>
      </c>
      <c r="L39" s="291">
        <v>0</v>
      </c>
      <c r="M39" s="202">
        <f t="shared" ref="M39:M50" si="7">K39+L39</f>
        <v>0</v>
      </c>
      <c r="N39" s="291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91">
        <v>0</v>
      </c>
      <c r="G40" s="291">
        <v>0</v>
      </c>
      <c r="H40" s="199">
        <f t="shared" si="4"/>
        <v>0</v>
      </c>
      <c r="I40" s="198">
        <v>0</v>
      </c>
      <c r="J40" s="199">
        <f t="shared" si="1"/>
        <v>0</v>
      </c>
      <c r="K40" s="291">
        <v>0</v>
      </c>
      <c r="L40" s="291">
        <v>0</v>
      </c>
      <c r="M40" s="202">
        <f t="shared" si="7"/>
        <v>0</v>
      </c>
      <c r="N40" s="291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91">
        <v>0</v>
      </c>
      <c r="G41" s="291">
        <v>0</v>
      </c>
      <c r="H41" s="199">
        <f t="shared" si="4"/>
        <v>0</v>
      </c>
      <c r="I41" s="198">
        <v>0</v>
      </c>
      <c r="J41" s="199">
        <f t="shared" si="1"/>
        <v>0</v>
      </c>
      <c r="K41" s="291">
        <v>0</v>
      </c>
      <c r="L41" s="291">
        <v>0</v>
      </c>
      <c r="M41" s="202">
        <f t="shared" si="7"/>
        <v>0</v>
      </c>
      <c r="N41" s="291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91">
        <v>0</v>
      </c>
      <c r="G42" s="291">
        <v>0</v>
      </c>
      <c r="H42" s="199">
        <f t="shared" si="4"/>
        <v>0</v>
      </c>
      <c r="I42" s="198">
        <v>0</v>
      </c>
      <c r="J42" s="199">
        <f t="shared" si="1"/>
        <v>0</v>
      </c>
      <c r="K42" s="291">
        <v>0</v>
      </c>
      <c r="L42" s="291">
        <v>0</v>
      </c>
      <c r="M42" s="202">
        <f t="shared" si="7"/>
        <v>0</v>
      </c>
      <c r="N42" s="291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91">
        <v>0</v>
      </c>
      <c r="G43" s="291">
        <v>0</v>
      </c>
      <c r="H43" s="199">
        <f t="shared" si="4"/>
        <v>0</v>
      </c>
      <c r="I43" s="198">
        <v>0</v>
      </c>
      <c r="J43" s="199">
        <f t="shared" si="1"/>
        <v>0</v>
      </c>
      <c r="K43" s="291">
        <v>0</v>
      </c>
      <c r="L43" s="291">
        <v>0</v>
      </c>
      <c r="M43" s="202">
        <f t="shared" si="7"/>
        <v>0</v>
      </c>
      <c r="N43" s="291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91">
        <v>0</v>
      </c>
      <c r="G44" s="291">
        <v>0</v>
      </c>
      <c r="H44" s="199">
        <f t="shared" si="4"/>
        <v>0</v>
      </c>
      <c r="I44" s="198">
        <v>0</v>
      </c>
      <c r="J44" s="199">
        <f t="shared" si="1"/>
        <v>0</v>
      </c>
      <c r="K44" s="291">
        <v>0</v>
      </c>
      <c r="L44" s="291">
        <v>0</v>
      </c>
      <c r="M44" s="202">
        <f t="shared" si="7"/>
        <v>0</v>
      </c>
      <c r="N44" s="291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91">
        <v>0</v>
      </c>
      <c r="G45" s="291">
        <v>0</v>
      </c>
      <c r="H45" s="199">
        <f t="shared" si="4"/>
        <v>0</v>
      </c>
      <c r="I45" s="198">
        <v>0</v>
      </c>
      <c r="J45" s="199">
        <f t="shared" si="1"/>
        <v>0</v>
      </c>
      <c r="K45" s="291">
        <v>0</v>
      </c>
      <c r="L45" s="291">
        <v>0</v>
      </c>
      <c r="M45" s="202">
        <f t="shared" si="7"/>
        <v>0</v>
      </c>
      <c r="N45" s="291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91">
        <v>0</v>
      </c>
      <c r="G46" s="291">
        <v>0</v>
      </c>
      <c r="H46" s="199">
        <f t="shared" si="4"/>
        <v>0</v>
      </c>
      <c r="I46" s="198">
        <v>0</v>
      </c>
      <c r="J46" s="199">
        <f t="shared" si="1"/>
        <v>0</v>
      </c>
      <c r="K46" s="291">
        <v>0</v>
      </c>
      <c r="L46" s="291">
        <v>0</v>
      </c>
      <c r="M46" s="202">
        <f t="shared" si="7"/>
        <v>0</v>
      </c>
      <c r="N46" s="291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91">
        <v>0</v>
      </c>
      <c r="G47" s="291">
        <v>0</v>
      </c>
      <c r="H47" s="199">
        <f t="shared" si="4"/>
        <v>0</v>
      </c>
      <c r="I47" s="198">
        <v>0</v>
      </c>
      <c r="J47" s="199">
        <f t="shared" si="1"/>
        <v>0</v>
      </c>
      <c r="K47" s="291">
        <v>0</v>
      </c>
      <c r="L47" s="291">
        <v>0</v>
      </c>
      <c r="M47" s="202">
        <f t="shared" si="7"/>
        <v>0</v>
      </c>
      <c r="N47" s="291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91">
        <v>0</v>
      </c>
      <c r="G48" s="291">
        <v>0</v>
      </c>
      <c r="H48" s="199">
        <f t="shared" si="4"/>
        <v>0</v>
      </c>
      <c r="I48" s="198">
        <v>0</v>
      </c>
      <c r="J48" s="199">
        <f t="shared" si="1"/>
        <v>0</v>
      </c>
      <c r="K48" s="291">
        <v>0</v>
      </c>
      <c r="L48" s="291">
        <v>0</v>
      </c>
      <c r="M48" s="202">
        <f t="shared" si="7"/>
        <v>0</v>
      </c>
      <c r="N48" s="291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91">
        <v>0</v>
      </c>
      <c r="G49" s="291">
        <v>0</v>
      </c>
      <c r="H49" s="199">
        <f t="shared" si="4"/>
        <v>0</v>
      </c>
      <c r="I49" s="198">
        <v>0</v>
      </c>
      <c r="J49" s="199">
        <f t="shared" si="1"/>
        <v>0</v>
      </c>
      <c r="K49" s="291">
        <v>0</v>
      </c>
      <c r="L49" s="291">
        <v>0</v>
      </c>
      <c r="M49" s="202">
        <f t="shared" si="7"/>
        <v>0</v>
      </c>
      <c r="N49" s="291">
        <v>0</v>
      </c>
    </row>
    <row r="50" spans="1:14">
      <c r="A50" s="14"/>
      <c r="B50" s="12"/>
      <c r="C50" s="13"/>
      <c r="D50" s="12"/>
      <c r="E50" s="62">
        <v>1</v>
      </c>
      <c r="F50" s="291">
        <v>0</v>
      </c>
      <c r="G50" s="291">
        <v>0</v>
      </c>
      <c r="H50" s="204">
        <f t="shared" si="4"/>
        <v>0</v>
      </c>
      <c r="I50" s="262">
        <v>0</v>
      </c>
      <c r="J50" s="204">
        <f t="shared" si="1"/>
        <v>0</v>
      </c>
      <c r="K50" s="291">
        <v>0</v>
      </c>
      <c r="L50" s="291">
        <v>0</v>
      </c>
      <c r="M50" s="205">
        <f t="shared" si="7"/>
        <v>0</v>
      </c>
      <c r="N50" s="291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199">
        <f t="shared" ref="F51:N51" si="8">SUM(F38:F50)</f>
        <v>0</v>
      </c>
      <c r="G51" s="199">
        <f t="shared" si="8"/>
        <v>0</v>
      </c>
      <c r="H51" s="199">
        <f t="shared" si="8"/>
        <v>0</v>
      </c>
      <c r="I51" s="199">
        <f t="shared" si="8"/>
        <v>0</v>
      </c>
      <c r="J51" s="199">
        <f t="shared" si="8"/>
        <v>0</v>
      </c>
      <c r="K51" s="199">
        <f t="shared" si="8"/>
        <v>0</v>
      </c>
      <c r="L51" s="199">
        <f t="shared" si="8"/>
        <v>0</v>
      </c>
      <c r="M51" s="199">
        <f t="shared" si="8"/>
        <v>0</v>
      </c>
      <c r="N51" s="199">
        <f t="shared" si="8"/>
        <v>0</v>
      </c>
    </row>
    <row r="52" spans="1:14">
      <c r="A52" s="56"/>
      <c r="B52" s="309" t="s">
        <v>37</v>
      </c>
      <c r="C52" s="310"/>
      <c r="D52" s="310"/>
      <c r="E52" s="311"/>
      <c r="F52" s="261">
        <v>0</v>
      </c>
      <c r="G52" s="261">
        <v>0</v>
      </c>
      <c r="H52" s="261">
        <v>0</v>
      </c>
      <c r="I52" s="261">
        <v>0</v>
      </c>
      <c r="J52" s="261">
        <v>0</v>
      </c>
      <c r="K52" s="261">
        <v>0</v>
      </c>
      <c r="L52" s="261">
        <v>0</v>
      </c>
      <c r="M52" s="261">
        <f>SUM(K52:L52)</f>
        <v>0</v>
      </c>
      <c r="N52" s="261">
        <v>0</v>
      </c>
    </row>
    <row r="53" spans="1:14" ht="12.75" customHeight="1">
      <c r="A53" s="56"/>
      <c r="B53" s="308" t="s">
        <v>40</v>
      </c>
      <c r="C53" s="308"/>
      <c r="D53" s="308"/>
      <c r="E53" s="308"/>
      <c r="F53" s="206">
        <f t="shared" ref="F53:N53" si="9">+F23+F37+F51+F52</f>
        <v>487</v>
      </c>
      <c r="G53" s="206">
        <f t="shared" si="9"/>
        <v>50</v>
      </c>
      <c r="H53" s="206">
        <f t="shared" si="9"/>
        <v>537</v>
      </c>
      <c r="I53" s="206">
        <f t="shared" si="9"/>
        <v>18</v>
      </c>
      <c r="J53" s="206">
        <f t="shared" si="9"/>
        <v>555</v>
      </c>
      <c r="K53" s="206">
        <f t="shared" si="9"/>
        <v>63</v>
      </c>
      <c r="L53" s="206">
        <f t="shared" si="9"/>
        <v>13</v>
      </c>
      <c r="M53" s="206">
        <f t="shared" si="9"/>
        <v>76</v>
      </c>
      <c r="N53" s="206">
        <f t="shared" si="9"/>
        <v>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70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59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261">
        <v>122</v>
      </c>
      <c r="G10" s="261"/>
      <c r="H10" s="263">
        <f>F10+G10</f>
        <v>122</v>
      </c>
      <c r="I10" s="261"/>
      <c r="J10" s="263">
        <f>H10+I10</f>
        <v>122</v>
      </c>
      <c r="K10" s="116">
        <v>56</v>
      </c>
      <c r="L10" s="116">
        <v>9</v>
      </c>
      <c r="M10" s="264">
        <f>K10+L10</f>
        <v>65</v>
      </c>
      <c r="N10" s="116">
        <v>10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61">
        <v>4</v>
      </c>
      <c r="G11" s="261"/>
      <c r="H11" s="263">
        <f t="shared" ref="H11:H22" si="0">F11+G11</f>
        <v>4</v>
      </c>
      <c r="I11" s="261"/>
      <c r="J11" s="263">
        <f t="shared" ref="J11:J50" si="1">H11+I11</f>
        <v>4</v>
      </c>
      <c r="K11" s="116"/>
      <c r="L11" s="116"/>
      <c r="M11" s="264">
        <f t="shared" ref="M11:M22" si="2">K11+L11</f>
        <v>0</v>
      </c>
      <c r="N11" s="116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61">
        <v>5</v>
      </c>
      <c r="G12" s="261"/>
      <c r="H12" s="263">
        <f t="shared" si="0"/>
        <v>5</v>
      </c>
      <c r="I12" s="261"/>
      <c r="J12" s="263">
        <f t="shared" si="1"/>
        <v>5</v>
      </c>
      <c r="K12" s="116"/>
      <c r="L12" s="116"/>
      <c r="M12" s="264">
        <f t="shared" si="2"/>
        <v>0</v>
      </c>
      <c r="N12" s="116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61">
        <v>30</v>
      </c>
      <c r="G13" s="261"/>
      <c r="H13" s="263">
        <f t="shared" si="0"/>
        <v>30</v>
      </c>
      <c r="I13" s="261"/>
      <c r="J13" s="263">
        <f t="shared" si="1"/>
        <v>30</v>
      </c>
      <c r="K13" s="116"/>
      <c r="L13" s="116">
        <v>1</v>
      </c>
      <c r="M13" s="264">
        <f t="shared" si="2"/>
        <v>1</v>
      </c>
      <c r="N13" s="116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61">
        <v>43</v>
      </c>
      <c r="G14" s="261"/>
      <c r="H14" s="263">
        <f t="shared" si="0"/>
        <v>43</v>
      </c>
      <c r="I14" s="261"/>
      <c r="J14" s="263">
        <f t="shared" si="1"/>
        <v>43</v>
      </c>
      <c r="K14" s="116"/>
      <c r="L14" s="116"/>
      <c r="M14" s="264">
        <f t="shared" si="2"/>
        <v>0</v>
      </c>
      <c r="N14" s="116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61">
        <v>21</v>
      </c>
      <c r="G15" s="261"/>
      <c r="H15" s="263">
        <f t="shared" si="0"/>
        <v>21</v>
      </c>
      <c r="I15" s="261"/>
      <c r="J15" s="263">
        <f t="shared" si="1"/>
        <v>21</v>
      </c>
      <c r="K15" s="116"/>
      <c r="L15" s="116"/>
      <c r="M15" s="264">
        <f t="shared" si="2"/>
        <v>0</v>
      </c>
      <c r="N15" s="116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61">
        <v>19</v>
      </c>
      <c r="G16" s="261"/>
      <c r="H16" s="263">
        <f t="shared" si="0"/>
        <v>19</v>
      </c>
      <c r="I16" s="261"/>
      <c r="J16" s="263">
        <f t="shared" si="1"/>
        <v>19</v>
      </c>
      <c r="K16" s="116">
        <v>1</v>
      </c>
      <c r="L16" s="116"/>
      <c r="M16" s="264">
        <f t="shared" si="2"/>
        <v>1</v>
      </c>
      <c r="N16" s="116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61">
        <v>14</v>
      </c>
      <c r="G17" s="261"/>
      <c r="H17" s="263">
        <f t="shared" si="0"/>
        <v>14</v>
      </c>
      <c r="I17" s="261"/>
      <c r="J17" s="263">
        <f t="shared" si="1"/>
        <v>14</v>
      </c>
      <c r="K17" s="116"/>
      <c r="L17" s="116"/>
      <c r="M17" s="264">
        <f t="shared" si="2"/>
        <v>0</v>
      </c>
      <c r="N17" s="116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61">
        <v>24</v>
      </c>
      <c r="G18" s="261"/>
      <c r="H18" s="263">
        <f t="shared" si="0"/>
        <v>24</v>
      </c>
      <c r="I18" s="261"/>
      <c r="J18" s="263">
        <f t="shared" si="1"/>
        <v>24</v>
      </c>
      <c r="K18" s="116"/>
      <c r="L18" s="116"/>
      <c r="M18" s="264">
        <f t="shared" si="2"/>
        <v>0</v>
      </c>
      <c r="N18" s="116"/>
    </row>
    <row r="19" spans="1:14">
      <c r="A19" s="14"/>
      <c r="B19" s="10"/>
      <c r="C19" s="15"/>
      <c r="D19" s="11" t="s">
        <v>12</v>
      </c>
      <c r="E19" s="63">
        <v>4</v>
      </c>
      <c r="F19" s="261">
        <v>4</v>
      </c>
      <c r="G19" s="261"/>
      <c r="H19" s="263">
        <f t="shared" si="0"/>
        <v>4</v>
      </c>
      <c r="I19" s="261"/>
      <c r="J19" s="263">
        <f t="shared" si="1"/>
        <v>4</v>
      </c>
      <c r="K19" s="116"/>
      <c r="L19" s="116"/>
      <c r="M19" s="264">
        <f t="shared" si="2"/>
        <v>0</v>
      </c>
      <c r="N19" s="116"/>
    </row>
    <row r="20" spans="1:14">
      <c r="A20" s="14"/>
      <c r="B20" s="10"/>
      <c r="C20" s="15" t="s">
        <v>1</v>
      </c>
      <c r="D20" s="9"/>
      <c r="E20" s="63">
        <v>3</v>
      </c>
      <c r="F20" s="261"/>
      <c r="G20" s="261">
        <v>12</v>
      </c>
      <c r="H20" s="263">
        <f t="shared" si="0"/>
        <v>12</v>
      </c>
      <c r="I20" s="261"/>
      <c r="J20" s="263">
        <f t="shared" si="1"/>
        <v>12</v>
      </c>
      <c r="K20" s="116"/>
      <c r="L20" s="116"/>
      <c r="M20" s="264">
        <f t="shared" si="2"/>
        <v>0</v>
      </c>
      <c r="N20" s="116"/>
    </row>
    <row r="21" spans="1:14">
      <c r="A21" s="14"/>
      <c r="B21" s="10"/>
      <c r="C21" s="15"/>
      <c r="D21" s="9"/>
      <c r="E21" s="63">
        <v>2</v>
      </c>
      <c r="F21" s="261"/>
      <c r="G21" s="261">
        <v>4</v>
      </c>
      <c r="H21" s="263">
        <f t="shared" si="0"/>
        <v>4</v>
      </c>
      <c r="I21" s="261"/>
      <c r="J21" s="263">
        <f t="shared" si="1"/>
        <v>4</v>
      </c>
      <c r="K21" s="116"/>
      <c r="L21" s="116"/>
      <c r="M21" s="264">
        <f t="shared" si="2"/>
        <v>0</v>
      </c>
      <c r="N21" s="116"/>
    </row>
    <row r="22" spans="1:14">
      <c r="A22" s="14"/>
      <c r="B22" s="12"/>
      <c r="C22" s="16"/>
      <c r="D22" s="9"/>
      <c r="E22" s="62">
        <v>1</v>
      </c>
      <c r="F22" s="261"/>
      <c r="G22" s="261">
        <v>2</v>
      </c>
      <c r="H22" s="263">
        <f t="shared" si="0"/>
        <v>2</v>
      </c>
      <c r="I22" s="261">
        <v>8</v>
      </c>
      <c r="J22" s="263">
        <f t="shared" si="1"/>
        <v>10</v>
      </c>
      <c r="K22" s="116">
        <v>1</v>
      </c>
      <c r="L22" s="116"/>
      <c r="M22" s="264">
        <f t="shared" si="2"/>
        <v>1</v>
      </c>
      <c r="N22" s="116"/>
    </row>
    <row r="23" spans="1:14" ht="12.75" customHeight="1">
      <c r="A23" s="14"/>
      <c r="B23" s="309" t="s">
        <v>18</v>
      </c>
      <c r="C23" s="310"/>
      <c r="D23" s="310"/>
      <c r="E23" s="311"/>
      <c r="F23" s="263">
        <f t="shared" ref="F23:N23" si="3">SUM(F10:F22)</f>
        <v>286</v>
      </c>
      <c r="G23" s="263">
        <f t="shared" si="3"/>
        <v>18</v>
      </c>
      <c r="H23" s="265">
        <f t="shared" si="3"/>
        <v>304</v>
      </c>
      <c r="I23" s="263">
        <f t="shared" si="3"/>
        <v>8</v>
      </c>
      <c r="J23" s="265">
        <f t="shared" si="3"/>
        <v>312</v>
      </c>
      <c r="K23" s="266">
        <f t="shared" si="3"/>
        <v>58</v>
      </c>
      <c r="L23" s="266">
        <f t="shared" si="3"/>
        <v>10</v>
      </c>
      <c r="M23" s="263">
        <f t="shared" si="3"/>
        <v>68</v>
      </c>
      <c r="N23" s="263">
        <f t="shared" si="3"/>
        <v>11</v>
      </c>
    </row>
    <row r="24" spans="1:14">
      <c r="A24" s="14"/>
      <c r="B24" s="10"/>
      <c r="C24" s="10"/>
      <c r="D24" s="13"/>
      <c r="E24" s="12">
        <v>13</v>
      </c>
      <c r="F24" s="261">
        <v>226</v>
      </c>
      <c r="G24" s="261">
        <v>5</v>
      </c>
      <c r="H24" s="263">
        <f>F24+G24</f>
        <v>231</v>
      </c>
      <c r="I24" s="261"/>
      <c r="J24" s="263">
        <f t="shared" si="1"/>
        <v>231</v>
      </c>
      <c r="K24" s="116">
        <v>61</v>
      </c>
      <c r="L24" s="116">
        <v>9</v>
      </c>
      <c r="M24" s="267">
        <f>K24+L24</f>
        <v>70</v>
      </c>
      <c r="N24" s="116">
        <v>19</v>
      </c>
    </row>
    <row r="25" spans="1:14">
      <c r="A25" s="14"/>
      <c r="B25" s="10"/>
      <c r="C25" s="10" t="s">
        <v>0</v>
      </c>
      <c r="D25" s="13"/>
      <c r="E25" s="63">
        <v>12</v>
      </c>
      <c r="F25" s="261">
        <v>6</v>
      </c>
      <c r="G25" s="261"/>
      <c r="H25" s="263">
        <f t="shared" ref="H25:H50" si="4">F25+G25</f>
        <v>6</v>
      </c>
      <c r="I25" s="261"/>
      <c r="J25" s="263">
        <f t="shared" si="1"/>
        <v>6</v>
      </c>
      <c r="K25" s="116"/>
      <c r="L25" s="116"/>
      <c r="M25" s="267">
        <f t="shared" ref="M25:M36" si="5">K25+L25</f>
        <v>0</v>
      </c>
      <c r="N25" s="116"/>
    </row>
    <row r="26" spans="1:14">
      <c r="A26" s="14"/>
      <c r="B26" s="10" t="s">
        <v>7</v>
      </c>
      <c r="C26" s="12"/>
      <c r="D26" s="13"/>
      <c r="E26" s="63">
        <v>11</v>
      </c>
      <c r="F26" s="261">
        <v>6</v>
      </c>
      <c r="G26" s="261"/>
      <c r="H26" s="263">
        <f t="shared" si="4"/>
        <v>6</v>
      </c>
      <c r="I26" s="261"/>
      <c r="J26" s="263">
        <f t="shared" si="1"/>
        <v>6</v>
      </c>
      <c r="K26" s="116">
        <v>1</v>
      </c>
      <c r="L26" s="116"/>
      <c r="M26" s="267">
        <f t="shared" si="5"/>
        <v>1</v>
      </c>
      <c r="N26" s="116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61">
        <v>11</v>
      </c>
      <c r="G27" s="261"/>
      <c r="H27" s="263">
        <f t="shared" si="4"/>
        <v>11</v>
      </c>
      <c r="I27" s="261"/>
      <c r="J27" s="263">
        <f t="shared" si="1"/>
        <v>11</v>
      </c>
      <c r="K27" s="116">
        <v>1</v>
      </c>
      <c r="L27" s="116"/>
      <c r="M27" s="267">
        <f t="shared" si="5"/>
        <v>1</v>
      </c>
      <c r="N27" s="116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61">
        <v>34</v>
      </c>
      <c r="G28" s="261"/>
      <c r="H28" s="263">
        <f t="shared" si="4"/>
        <v>34</v>
      </c>
      <c r="I28" s="261"/>
      <c r="J28" s="263">
        <f t="shared" si="1"/>
        <v>34</v>
      </c>
      <c r="K28" s="116"/>
      <c r="L28" s="116"/>
      <c r="M28" s="267">
        <f t="shared" si="5"/>
        <v>0</v>
      </c>
      <c r="N28" s="116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61">
        <v>18</v>
      </c>
      <c r="G29" s="261"/>
      <c r="H29" s="263">
        <f t="shared" si="4"/>
        <v>18</v>
      </c>
      <c r="I29" s="261"/>
      <c r="J29" s="263">
        <f t="shared" si="1"/>
        <v>18</v>
      </c>
      <c r="K29" s="116"/>
      <c r="L29" s="116"/>
      <c r="M29" s="267">
        <f t="shared" si="5"/>
        <v>0</v>
      </c>
      <c r="N29" s="116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61">
        <v>20</v>
      </c>
      <c r="G30" s="261"/>
      <c r="H30" s="263">
        <f t="shared" si="4"/>
        <v>20</v>
      </c>
      <c r="I30" s="261"/>
      <c r="J30" s="263">
        <f t="shared" si="1"/>
        <v>20</v>
      </c>
      <c r="K30" s="116"/>
      <c r="L30" s="116"/>
      <c r="M30" s="267">
        <f t="shared" si="5"/>
        <v>0</v>
      </c>
      <c r="N30" s="116"/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61">
        <v>13</v>
      </c>
      <c r="G31" s="261"/>
      <c r="H31" s="263">
        <f t="shared" si="4"/>
        <v>13</v>
      </c>
      <c r="I31" s="261"/>
      <c r="J31" s="263">
        <f t="shared" si="1"/>
        <v>13</v>
      </c>
      <c r="K31" s="116"/>
      <c r="L31" s="116"/>
      <c r="M31" s="267">
        <f t="shared" si="5"/>
        <v>0</v>
      </c>
      <c r="N31" s="116"/>
    </row>
    <row r="32" spans="1:14">
      <c r="A32" s="14"/>
      <c r="B32" s="10" t="s">
        <v>9</v>
      </c>
      <c r="C32" s="62"/>
      <c r="D32" s="13"/>
      <c r="E32" s="63">
        <v>5</v>
      </c>
      <c r="F32" s="261">
        <v>17</v>
      </c>
      <c r="G32" s="261"/>
      <c r="H32" s="263">
        <f t="shared" si="4"/>
        <v>17</v>
      </c>
      <c r="I32" s="261"/>
      <c r="J32" s="263">
        <f t="shared" si="1"/>
        <v>17</v>
      </c>
      <c r="K32" s="116"/>
      <c r="L32" s="116"/>
      <c r="M32" s="267">
        <f t="shared" si="5"/>
        <v>0</v>
      </c>
      <c r="N32" s="116"/>
    </row>
    <row r="33" spans="1:14">
      <c r="A33" s="14"/>
      <c r="B33" s="10"/>
      <c r="C33" s="10"/>
      <c r="D33" s="13"/>
      <c r="E33" s="63">
        <v>4</v>
      </c>
      <c r="F33" s="261">
        <v>11</v>
      </c>
      <c r="G33" s="261"/>
      <c r="H33" s="263">
        <f t="shared" si="4"/>
        <v>11</v>
      </c>
      <c r="I33" s="261"/>
      <c r="J33" s="263">
        <f t="shared" si="1"/>
        <v>11</v>
      </c>
      <c r="K33" s="116"/>
      <c r="L33" s="116"/>
      <c r="M33" s="267">
        <f t="shared" si="5"/>
        <v>0</v>
      </c>
      <c r="N33" s="116"/>
    </row>
    <row r="34" spans="1:14">
      <c r="A34" s="14"/>
      <c r="B34" s="10"/>
      <c r="C34" s="10" t="s">
        <v>1</v>
      </c>
      <c r="D34" s="13"/>
      <c r="E34" s="63">
        <v>3</v>
      </c>
      <c r="F34" s="261"/>
      <c r="G34" s="261">
        <v>10</v>
      </c>
      <c r="H34" s="263">
        <f t="shared" si="4"/>
        <v>10</v>
      </c>
      <c r="I34" s="261"/>
      <c r="J34" s="263">
        <f t="shared" si="1"/>
        <v>10</v>
      </c>
      <c r="K34" s="116"/>
      <c r="L34" s="116"/>
      <c r="M34" s="267">
        <f t="shared" si="5"/>
        <v>0</v>
      </c>
      <c r="N34" s="116"/>
    </row>
    <row r="35" spans="1:14">
      <c r="A35" s="14"/>
      <c r="B35" s="10"/>
      <c r="C35" s="10"/>
      <c r="D35" s="13"/>
      <c r="E35" s="63">
        <v>2</v>
      </c>
      <c r="F35" s="261"/>
      <c r="G35" s="261">
        <v>6</v>
      </c>
      <c r="H35" s="263">
        <f t="shared" si="4"/>
        <v>6</v>
      </c>
      <c r="I35" s="261"/>
      <c r="J35" s="263">
        <f t="shared" si="1"/>
        <v>6</v>
      </c>
      <c r="K35" s="116"/>
      <c r="L35" s="116"/>
      <c r="M35" s="267">
        <f t="shared" si="5"/>
        <v>0</v>
      </c>
      <c r="N35" s="116"/>
    </row>
    <row r="36" spans="1:14">
      <c r="A36" s="14"/>
      <c r="B36" s="12"/>
      <c r="C36" s="12"/>
      <c r="D36" s="13"/>
      <c r="E36" s="62">
        <v>1</v>
      </c>
      <c r="F36" s="261"/>
      <c r="G36" s="261">
        <v>3</v>
      </c>
      <c r="H36" s="263">
        <f t="shared" si="4"/>
        <v>3</v>
      </c>
      <c r="I36" s="261">
        <v>14</v>
      </c>
      <c r="J36" s="263">
        <f t="shared" si="1"/>
        <v>17</v>
      </c>
      <c r="K36" s="116"/>
      <c r="L36" s="116"/>
      <c r="M36" s="267">
        <f t="shared" si="5"/>
        <v>0</v>
      </c>
      <c r="N36" s="116"/>
    </row>
    <row r="37" spans="1:14" ht="12.75" customHeight="1">
      <c r="A37" s="14"/>
      <c r="B37" s="309" t="s">
        <v>19</v>
      </c>
      <c r="C37" s="310"/>
      <c r="D37" s="310"/>
      <c r="E37" s="310"/>
      <c r="F37" s="266">
        <f t="shared" ref="F37:N37" si="6">SUM(F24:F36)</f>
        <v>362</v>
      </c>
      <c r="G37" s="263">
        <f t="shared" si="6"/>
        <v>24</v>
      </c>
      <c r="H37" s="268">
        <f t="shared" si="6"/>
        <v>386</v>
      </c>
      <c r="I37" s="269">
        <f t="shared" si="6"/>
        <v>14</v>
      </c>
      <c r="J37" s="265">
        <f t="shared" si="6"/>
        <v>400</v>
      </c>
      <c r="K37" s="266">
        <f t="shared" si="6"/>
        <v>63</v>
      </c>
      <c r="L37" s="263">
        <f t="shared" si="6"/>
        <v>9</v>
      </c>
      <c r="M37" s="265">
        <f t="shared" si="6"/>
        <v>72</v>
      </c>
      <c r="N37" s="266">
        <f t="shared" si="6"/>
        <v>19</v>
      </c>
    </row>
    <row r="38" spans="1:14">
      <c r="A38" s="14"/>
      <c r="B38" s="62"/>
      <c r="C38" s="62"/>
      <c r="D38" s="17"/>
      <c r="E38" s="60">
        <v>13</v>
      </c>
      <c r="F38" s="261"/>
      <c r="G38" s="261"/>
      <c r="H38" s="263">
        <f t="shared" si="4"/>
        <v>0</v>
      </c>
      <c r="I38" s="261"/>
      <c r="J38" s="263">
        <f t="shared" si="1"/>
        <v>0</v>
      </c>
      <c r="K38" s="116"/>
      <c r="L38" s="116">
        <v>2</v>
      </c>
      <c r="M38" s="267">
        <f>K38+L38</f>
        <v>2</v>
      </c>
      <c r="N38" s="116">
        <v>3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61"/>
      <c r="G39" s="261"/>
      <c r="H39" s="263">
        <f t="shared" si="4"/>
        <v>0</v>
      </c>
      <c r="I39" s="261"/>
      <c r="J39" s="263">
        <f t="shared" si="1"/>
        <v>0</v>
      </c>
      <c r="K39" s="116"/>
      <c r="L39" s="116"/>
      <c r="M39" s="267">
        <f t="shared" ref="M39:M50" si="7">K39+L39</f>
        <v>0</v>
      </c>
      <c r="N39" s="116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61"/>
      <c r="G40" s="261"/>
      <c r="H40" s="263">
        <f t="shared" si="4"/>
        <v>0</v>
      </c>
      <c r="I40" s="261"/>
      <c r="J40" s="263">
        <f t="shared" si="1"/>
        <v>0</v>
      </c>
      <c r="K40" s="116"/>
      <c r="L40" s="116"/>
      <c r="M40" s="267">
        <f t="shared" si="7"/>
        <v>0</v>
      </c>
      <c r="N40" s="116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61"/>
      <c r="G41" s="261"/>
      <c r="H41" s="263">
        <f t="shared" si="4"/>
        <v>0</v>
      </c>
      <c r="I41" s="261"/>
      <c r="J41" s="263">
        <f t="shared" si="1"/>
        <v>0</v>
      </c>
      <c r="K41" s="116"/>
      <c r="L41" s="116"/>
      <c r="M41" s="267">
        <f t="shared" si="7"/>
        <v>0</v>
      </c>
      <c r="N41" s="116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61"/>
      <c r="G42" s="261"/>
      <c r="H42" s="263">
        <f t="shared" si="4"/>
        <v>0</v>
      </c>
      <c r="I42" s="261"/>
      <c r="J42" s="263">
        <f t="shared" si="1"/>
        <v>0</v>
      </c>
      <c r="K42" s="116"/>
      <c r="L42" s="116"/>
      <c r="M42" s="267">
        <f t="shared" si="7"/>
        <v>0</v>
      </c>
      <c r="N42" s="116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61"/>
      <c r="G43" s="261"/>
      <c r="H43" s="263">
        <f t="shared" si="4"/>
        <v>0</v>
      </c>
      <c r="I43" s="261"/>
      <c r="J43" s="263">
        <f t="shared" si="1"/>
        <v>0</v>
      </c>
      <c r="K43" s="116"/>
      <c r="L43" s="116"/>
      <c r="M43" s="267">
        <f t="shared" si="7"/>
        <v>0</v>
      </c>
      <c r="N43" s="116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61"/>
      <c r="G44" s="261"/>
      <c r="H44" s="263">
        <f t="shared" si="4"/>
        <v>0</v>
      </c>
      <c r="I44" s="261"/>
      <c r="J44" s="263">
        <f t="shared" si="1"/>
        <v>0</v>
      </c>
      <c r="K44" s="116"/>
      <c r="L44" s="116"/>
      <c r="M44" s="267">
        <f t="shared" si="7"/>
        <v>0</v>
      </c>
      <c r="N44" s="116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61"/>
      <c r="G45" s="261"/>
      <c r="H45" s="263">
        <f t="shared" si="4"/>
        <v>0</v>
      </c>
      <c r="I45" s="261"/>
      <c r="J45" s="263">
        <f t="shared" si="1"/>
        <v>0</v>
      </c>
      <c r="K45" s="116"/>
      <c r="L45" s="116"/>
      <c r="M45" s="267">
        <f t="shared" si="7"/>
        <v>0</v>
      </c>
      <c r="N45" s="116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61"/>
      <c r="G46" s="261"/>
      <c r="H46" s="263">
        <f t="shared" si="4"/>
        <v>0</v>
      </c>
      <c r="I46" s="261"/>
      <c r="J46" s="263">
        <f t="shared" si="1"/>
        <v>0</v>
      </c>
      <c r="K46" s="116"/>
      <c r="L46" s="116"/>
      <c r="M46" s="267">
        <f t="shared" si="7"/>
        <v>0</v>
      </c>
      <c r="N46" s="116"/>
    </row>
    <row r="47" spans="1:14">
      <c r="A47" s="14"/>
      <c r="B47" s="10"/>
      <c r="C47" s="10"/>
      <c r="D47" s="13" t="s">
        <v>7</v>
      </c>
      <c r="E47" s="60">
        <v>4</v>
      </c>
      <c r="F47" s="261"/>
      <c r="G47" s="261"/>
      <c r="H47" s="263">
        <f t="shared" si="4"/>
        <v>0</v>
      </c>
      <c r="I47" s="261"/>
      <c r="J47" s="263">
        <f t="shared" si="1"/>
        <v>0</v>
      </c>
      <c r="K47" s="116"/>
      <c r="L47" s="116"/>
      <c r="M47" s="267">
        <f t="shared" si="7"/>
        <v>0</v>
      </c>
      <c r="N47" s="116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61"/>
      <c r="G48" s="261"/>
      <c r="H48" s="263">
        <f t="shared" si="4"/>
        <v>0</v>
      </c>
      <c r="I48" s="261"/>
      <c r="J48" s="263">
        <f t="shared" si="1"/>
        <v>0</v>
      </c>
      <c r="K48" s="116"/>
      <c r="L48" s="116"/>
      <c r="M48" s="267">
        <f t="shared" si="7"/>
        <v>0</v>
      </c>
      <c r="N48" s="116"/>
    </row>
    <row r="49" spans="1:14">
      <c r="A49" s="14"/>
      <c r="B49" s="10"/>
      <c r="C49" s="10"/>
      <c r="D49" s="13" t="s">
        <v>3</v>
      </c>
      <c r="E49" s="60">
        <v>2</v>
      </c>
      <c r="F49" s="261"/>
      <c r="G49" s="261"/>
      <c r="H49" s="263">
        <f t="shared" si="4"/>
        <v>0</v>
      </c>
      <c r="I49" s="261"/>
      <c r="J49" s="263">
        <f t="shared" si="1"/>
        <v>0</v>
      </c>
      <c r="K49" s="116"/>
      <c r="L49" s="116"/>
      <c r="M49" s="267">
        <f t="shared" si="7"/>
        <v>0</v>
      </c>
      <c r="N49" s="116"/>
    </row>
    <row r="50" spans="1:14">
      <c r="A50" s="14"/>
      <c r="B50" s="12"/>
      <c r="C50" s="13"/>
      <c r="D50" s="12"/>
      <c r="E50" s="62">
        <v>1</v>
      </c>
      <c r="F50" s="262"/>
      <c r="G50" s="262"/>
      <c r="H50" s="270">
        <f t="shared" si="4"/>
        <v>0</v>
      </c>
      <c r="I50" s="262">
        <v>4</v>
      </c>
      <c r="J50" s="270">
        <f t="shared" si="1"/>
        <v>4</v>
      </c>
      <c r="K50" s="117"/>
      <c r="L50" s="117"/>
      <c r="M50" s="271">
        <f t="shared" si="7"/>
        <v>0</v>
      </c>
      <c r="N50" s="117"/>
    </row>
    <row r="51" spans="1:14" ht="12.75" customHeight="1">
      <c r="A51" s="56"/>
      <c r="B51" s="312" t="s">
        <v>20</v>
      </c>
      <c r="C51" s="312"/>
      <c r="D51" s="312"/>
      <c r="E51" s="312"/>
      <c r="F51" s="263">
        <f t="shared" ref="F51:N51" si="8">SUM(F38:F50)</f>
        <v>0</v>
      </c>
      <c r="G51" s="263">
        <f t="shared" si="8"/>
        <v>0</v>
      </c>
      <c r="H51" s="263">
        <f t="shared" si="8"/>
        <v>0</v>
      </c>
      <c r="I51" s="263">
        <f t="shared" si="8"/>
        <v>4</v>
      </c>
      <c r="J51" s="263">
        <f t="shared" si="8"/>
        <v>4</v>
      </c>
      <c r="K51" s="263">
        <f t="shared" si="8"/>
        <v>0</v>
      </c>
      <c r="L51" s="263">
        <f t="shared" si="8"/>
        <v>2</v>
      </c>
      <c r="M51" s="263">
        <f t="shared" si="8"/>
        <v>2</v>
      </c>
      <c r="N51" s="263">
        <f t="shared" si="8"/>
        <v>3</v>
      </c>
    </row>
    <row r="52" spans="1:14">
      <c r="A52" s="56"/>
      <c r="B52" s="309" t="s">
        <v>37</v>
      </c>
      <c r="C52" s="310"/>
      <c r="D52" s="310"/>
      <c r="E52" s="311"/>
      <c r="F52" s="261"/>
      <c r="G52" s="261"/>
      <c r="H52" s="261"/>
      <c r="I52" s="261"/>
      <c r="J52" s="261"/>
      <c r="K52" s="261"/>
      <c r="L52" s="261"/>
      <c r="M52" s="261">
        <f>SUM(K52:L52)</f>
        <v>0</v>
      </c>
      <c r="N52" s="261"/>
    </row>
    <row r="53" spans="1:14" ht="12.75" customHeight="1">
      <c r="A53" s="56"/>
      <c r="B53" s="308" t="s">
        <v>40</v>
      </c>
      <c r="C53" s="308"/>
      <c r="D53" s="308"/>
      <c r="E53" s="308"/>
      <c r="F53" s="272">
        <f t="shared" ref="F53:J53" si="9">+F23+F37+F51+F52</f>
        <v>648</v>
      </c>
      <c r="G53" s="272">
        <f t="shared" si="9"/>
        <v>42</v>
      </c>
      <c r="H53" s="272">
        <f t="shared" si="9"/>
        <v>690</v>
      </c>
      <c r="I53" s="272">
        <f t="shared" si="9"/>
        <v>26</v>
      </c>
      <c r="J53" s="272">
        <f t="shared" si="9"/>
        <v>716</v>
      </c>
      <c r="K53" s="272">
        <f>+K23+K37+K51+K52</f>
        <v>121</v>
      </c>
      <c r="L53" s="272">
        <f t="shared" ref="L53:N53" si="10">+L23+L37+L51+L52</f>
        <v>21</v>
      </c>
      <c r="M53" s="272">
        <f t="shared" si="10"/>
        <v>142</v>
      </c>
      <c r="N53" s="272">
        <f t="shared" si="10"/>
        <v>33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3"/>
  <sheetViews>
    <sheetView view="pageBreakPreview" topLeftCell="A28" zoomScaleNormal="100" zoomScaleSheetLayoutView="100" workbookViewId="0">
      <selection activeCell="Q46" sqref="Q46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304" t="s">
        <v>80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81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43465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87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222">
        <v>227</v>
      </c>
      <c r="G10" s="225">
        <v>5</v>
      </c>
      <c r="H10" s="223">
        <f>SUM(F10:G10)</f>
        <v>232</v>
      </c>
      <c r="I10" s="222">
        <v>0</v>
      </c>
      <c r="J10" s="223">
        <f>SUM(H10:I10)</f>
        <v>232</v>
      </c>
      <c r="K10" s="224">
        <v>346</v>
      </c>
      <c r="L10" s="224">
        <f>45+18</f>
        <v>63</v>
      </c>
      <c r="M10" s="223">
        <f t="shared" ref="M10:M52" si="0">SUM(K10:L10)</f>
        <v>409</v>
      </c>
      <c r="N10" s="224">
        <v>52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222">
        <v>69</v>
      </c>
      <c r="G11" s="225">
        <v>0</v>
      </c>
      <c r="H11" s="223">
        <f t="shared" ref="H11:H22" si="1">SUM(F11:G11)</f>
        <v>69</v>
      </c>
      <c r="I11" s="222">
        <v>0</v>
      </c>
      <c r="J11" s="223">
        <f>SUM(H11:I11)</f>
        <v>69</v>
      </c>
      <c r="K11" s="224">
        <v>0</v>
      </c>
      <c r="L11" s="226">
        <v>0</v>
      </c>
      <c r="M11" s="223">
        <f t="shared" si="0"/>
        <v>0</v>
      </c>
      <c r="N11" s="224">
        <v>0</v>
      </c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222">
        <v>91</v>
      </c>
      <c r="G12" s="225">
        <v>0</v>
      </c>
      <c r="H12" s="223">
        <f t="shared" si="1"/>
        <v>91</v>
      </c>
      <c r="I12" s="222">
        <v>0</v>
      </c>
      <c r="J12" s="223">
        <f t="shared" ref="J12:J52" si="2">SUM(H12:I12)</f>
        <v>91</v>
      </c>
      <c r="K12" s="224">
        <v>1</v>
      </c>
      <c r="L12" s="226">
        <v>0</v>
      </c>
      <c r="M12" s="223">
        <f t="shared" si="0"/>
        <v>1</v>
      </c>
      <c r="N12" s="224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22">
        <v>74</v>
      </c>
      <c r="G13" s="225">
        <v>0</v>
      </c>
      <c r="H13" s="223">
        <f t="shared" si="1"/>
        <v>74</v>
      </c>
      <c r="I13" s="222">
        <v>0</v>
      </c>
      <c r="J13" s="223">
        <f t="shared" si="2"/>
        <v>74</v>
      </c>
      <c r="K13" s="224">
        <v>1</v>
      </c>
      <c r="L13" s="226">
        <v>0</v>
      </c>
      <c r="M13" s="223">
        <f t="shared" si="0"/>
        <v>1</v>
      </c>
      <c r="N13" s="224">
        <v>0</v>
      </c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222">
        <v>34</v>
      </c>
      <c r="G14" s="225">
        <v>0</v>
      </c>
      <c r="H14" s="223">
        <f t="shared" si="1"/>
        <v>34</v>
      </c>
      <c r="I14" s="222">
        <v>0</v>
      </c>
      <c r="J14" s="223">
        <f t="shared" si="2"/>
        <v>34</v>
      </c>
      <c r="K14" s="224">
        <v>0</v>
      </c>
      <c r="L14" s="226">
        <v>1</v>
      </c>
      <c r="M14" s="223">
        <f t="shared" si="0"/>
        <v>1</v>
      </c>
      <c r="N14" s="224">
        <v>1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22">
        <v>31</v>
      </c>
      <c r="G15" s="225">
        <v>0</v>
      </c>
      <c r="H15" s="223">
        <f t="shared" si="1"/>
        <v>31</v>
      </c>
      <c r="I15" s="222">
        <v>0</v>
      </c>
      <c r="J15" s="223">
        <f t="shared" si="2"/>
        <v>31</v>
      </c>
      <c r="K15" s="224">
        <v>0</v>
      </c>
      <c r="L15" s="226">
        <v>0</v>
      </c>
      <c r="M15" s="223">
        <f t="shared" si="0"/>
        <v>0</v>
      </c>
      <c r="N15" s="224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22">
        <v>23</v>
      </c>
      <c r="G16" s="225">
        <v>0</v>
      </c>
      <c r="H16" s="223">
        <f t="shared" si="1"/>
        <v>23</v>
      </c>
      <c r="I16" s="222">
        <v>0</v>
      </c>
      <c r="J16" s="223">
        <f t="shared" si="2"/>
        <v>23</v>
      </c>
      <c r="K16" s="224">
        <v>1</v>
      </c>
      <c r="L16" s="226">
        <v>0</v>
      </c>
      <c r="M16" s="223">
        <f t="shared" si="0"/>
        <v>1</v>
      </c>
      <c r="N16" s="224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22">
        <v>51</v>
      </c>
      <c r="G17" s="225">
        <v>0</v>
      </c>
      <c r="H17" s="223">
        <f t="shared" si="1"/>
        <v>51</v>
      </c>
      <c r="I17" s="222">
        <v>0</v>
      </c>
      <c r="J17" s="223">
        <f t="shared" si="2"/>
        <v>51</v>
      </c>
      <c r="K17" s="224">
        <v>0</v>
      </c>
      <c r="L17" s="226">
        <v>0</v>
      </c>
      <c r="M17" s="223">
        <f t="shared" si="0"/>
        <v>0</v>
      </c>
      <c r="N17" s="224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25">
        <v>73</v>
      </c>
      <c r="G18" s="225">
        <v>0</v>
      </c>
      <c r="H18" s="223">
        <f t="shared" si="1"/>
        <v>73</v>
      </c>
      <c r="I18" s="225">
        <v>0</v>
      </c>
      <c r="J18" s="223">
        <f t="shared" si="2"/>
        <v>73</v>
      </c>
      <c r="K18" s="224">
        <v>0</v>
      </c>
      <c r="L18" s="227">
        <v>1</v>
      </c>
      <c r="M18" s="223">
        <f t="shared" si="0"/>
        <v>1</v>
      </c>
      <c r="N18" s="224">
        <v>1</v>
      </c>
    </row>
    <row r="19" spans="1:14">
      <c r="A19" s="14"/>
      <c r="B19" s="10"/>
      <c r="C19" s="15"/>
      <c r="D19" s="11" t="s">
        <v>12</v>
      </c>
      <c r="E19" s="63">
        <v>4</v>
      </c>
      <c r="F19" s="225">
        <v>33</v>
      </c>
      <c r="G19" s="225">
        <v>0</v>
      </c>
      <c r="H19" s="223">
        <f t="shared" si="1"/>
        <v>33</v>
      </c>
      <c r="I19" s="225">
        <v>0</v>
      </c>
      <c r="J19" s="223">
        <f t="shared" si="2"/>
        <v>33</v>
      </c>
      <c r="K19" s="224">
        <v>0</v>
      </c>
      <c r="L19" s="227">
        <v>0</v>
      </c>
      <c r="M19" s="223">
        <f t="shared" si="0"/>
        <v>0</v>
      </c>
      <c r="N19" s="224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25">
        <v>3</v>
      </c>
      <c r="G20" s="225">
        <v>25</v>
      </c>
      <c r="H20" s="223">
        <f t="shared" si="1"/>
        <v>28</v>
      </c>
      <c r="I20" s="225">
        <v>0</v>
      </c>
      <c r="J20" s="223">
        <f t="shared" si="2"/>
        <v>28</v>
      </c>
      <c r="K20" s="224">
        <v>0</v>
      </c>
      <c r="L20" s="227">
        <v>0</v>
      </c>
      <c r="M20" s="223">
        <f t="shared" si="0"/>
        <v>0</v>
      </c>
      <c r="N20" s="224">
        <v>0</v>
      </c>
    </row>
    <row r="21" spans="1:14">
      <c r="A21" s="14"/>
      <c r="B21" s="10"/>
      <c r="C21" s="15"/>
      <c r="D21" s="9"/>
      <c r="E21" s="63">
        <v>2</v>
      </c>
      <c r="F21" s="225">
        <v>0</v>
      </c>
      <c r="G21" s="225">
        <v>1</v>
      </c>
      <c r="H21" s="223">
        <f t="shared" si="1"/>
        <v>1</v>
      </c>
      <c r="I21" s="225">
        <v>0</v>
      </c>
      <c r="J21" s="223">
        <f t="shared" si="2"/>
        <v>1</v>
      </c>
      <c r="K21" s="224">
        <v>0</v>
      </c>
      <c r="L21" s="227">
        <v>0</v>
      </c>
      <c r="M21" s="223">
        <f t="shared" si="0"/>
        <v>0</v>
      </c>
      <c r="N21" s="224">
        <v>0</v>
      </c>
    </row>
    <row r="22" spans="1:14">
      <c r="A22" s="14"/>
      <c r="B22" s="12"/>
      <c r="C22" s="16"/>
      <c r="D22" s="9"/>
      <c r="E22" s="62">
        <v>1</v>
      </c>
      <c r="F22" s="225">
        <v>0</v>
      </c>
      <c r="G22" s="225">
        <v>15</v>
      </c>
      <c r="H22" s="223">
        <f t="shared" si="1"/>
        <v>15</v>
      </c>
      <c r="I22" s="225">
        <v>28</v>
      </c>
      <c r="J22" s="223">
        <f t="shared" si="2"/>
        <v>43</v>
      </c>
      <c r="K22" s="224">
        <v>0</v>
      </c>
      <c r="L22" s="227">
        <v>0</v>
      </c>
      <c r="M22" s="223">
        <f t="shared" si="0"/>
        <v>0</v>
      </c>
      <c r="N22" s="224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228">
        <f>SUM(F10:F22)</f>
        <v>709</v>
      </c>
      <c r="G23" s="228">
        <f>SUM(G10:G22)</f>
        <v>46</v>
      </c>
      <c r="H23" s="228">
        <f>SUM(H10:H22)</f>
        <v>755</v>
      </c>
      <c r="I23" s="228">
        <f>SUM(I10:I22)</f>
        <v>28</v>
      </c>
      <c r="J23" s="228">
        <f t="shared" si="2"/>
        <v>783</v>
      </c>
      <c r="K23" s="228">
        <f>SUM(K10:K22)</f>
        <v>349</v>
      </c>
      <c r="L23" s="228">
        <f>SUM(L10:L22)</f>
        <v>65</v>
      </c>
      <c r="M23" s="228">
        <f t="shared" si="0"/>
        <v>414</v>
      </c>
      <c r="N23" s="228">
        <f>SUM(N10:N22)</f>
        <v>54</v>
      </c>
    </row>
    <row r="24" spans="1:14">
      <c r="A24" s="14"/>
      <c r="B24" s="10"/>
      <c r="C24" s="10"/>
      <c r="D24" s="13"/>
      <c r="E24" s="12">
        <v>13</v>
      </c>
      <c r="F24" s="225">
        <v>598</v>
      </c>
      <c r="G24" s="229">
        <v>61</v>
      </c>
      <c r="H24" s="223">
        <f t="shared" ref="H24:H50" si="3">SUM(F24:G24)</f>
        <v>659</v>
      </c>
      <c r="I24" s="230">
        <v>0</v>
      </c>
      <c r="J24" s="223">
        <f t="shared" si="2"/>
        <v>659</v>
      </c>
      <c r="K24" s="224">
        <v>616</v>
      </c>
      <c r="L24" s="227">
        <v>82</v>
      </c>
      <c r="M24" s="223">
        <f t="shared" si="0"/>
        <v>698</v>
      </c>
      <c r="N24" s="224">
        <v>95</v>
      </c>
    </row>
    <row r="25" spans="1:14">
      <c r="A25" s="14"/>
      <c r="B25" s="10"/>
      <c r="C25" s="10" t="s">
        <v>0</v>
      </c>
      <c r="D25" s="13"/>
      <c r="E25" s="63">
        <v>12</v>
      </c>
      <c r="F25" s="225">
        <v>38</v>
      </c>
      <c r="G25" s="229">
        <v>0</v>
      </c>
      <c r="H25" s="223">
        <f t="shared" si="3"/>
        <v>38</v>
      </c>
      <c r="I25" s="230">
        <v>0</v>
      </c>
      <c r="J25" s="223">
        <f t="shared" si="2"/>
        <v>38</v>
      </c>
      <c r="K25" s="224">
        <v>0</v>
      </c>
      <c r="L25" s="227">
        <v>0</v>
      </c>
      <c r="M25" s="223">
        <f t="shared" si="0"/>
        <v>0</v>
      </c>
      <c r="N25" s="224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25">
        <v>37</v>
      </c>
      <c r="G26" s="229">
        <v>0</v>
      </c>
      <c r="H26" s="223">
        <f t="shared" si="3"/>
        <v>37</v>
      </c>
      <c r="I26" s="230">
        <v>0</v>
      </c>
      <c r="J26" s="223">
        <f t="shared" si="2"/>
        <v>37</v>
      </c>
      <c r="K26" s="224">
        <v>0</v>
      </c>
      <c r="L26" s="227">
        <v>0</v>
      </c>
      <c r="M26" s="223">
        <f t="shared" si="0"/>
        <v>0</v>
      </c>
      <c r="N26" s="224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25">
        <v>60</v>
      </c>
      <c r="G27" s="229">
        <v>0</v>
      </c>
      <c r="H27" s="223">
        <f t="shared" si="3"/>
        <v>60</v>
      </c>
      <c r="I27" s="230">
        <v>0</v>
      </c>
      <c r="J27" s="223">
        <f t="shared" si="2"/>
        <v>60</v>
      </c>
      <c r="K27" s="224">
        <v>2</v>
      </c>
      <c r="L27" s="227">
        <v>0</v>
      </c>
      <c r="M27" s="223">
        <f t="shared" si="0"/>
        <v>2</v>
      </c>
      <c r="N27" s="224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25">
        <v>39</v>
      </c>
      <c r="G28" s="229">
        <v>0</v>
      </c>
      <c r="H28" s="223">
        <f t="shared" si="3"/>
        <v>39</v>
      </c>
      <c r="I28" s="230">
        <v>0</v>
      </c>
      <c r="J28" s="223">
        <f t="shared" si="2"/>
        <v>39</v>
      </c>
      <c r="K28" s="224">
        <v>1</v>
      </c>
      <c r="L28" s="227">
        <v>0</v>
      </c>
      <c r="M28" s="223">
        <f t="shared" si="0"/>
        <v>1</v>
      </c>
      <c r="N28" s="224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25">
        <v>50</v>
      </c>
      <c r="G29" s="229">
        <v>0</v>
      </c>
      <c r="H29" s="223">
        <f t="shared" si="3"/>
        <v>50</v>
      </c>
      <c r="I29" s="230">
        <v>0</v>
      </c>
      <c r="J29" s="223">
        <f t="shared" si="2"/>
        <v>50</v>
      </c>
      <c r="K29" s="224">
        <v>1</v>
      </c>
      <c r="L29" s="227">
        <v>1</v>
      </c>
      <c r="M29" s="223">
        <f t="shared" si="0"/>
        <v>2</v>
      </c>
      <c r="N29" s="224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25">
        <v>20</v>
      </c>
      <c r="G30" s="229">
        <v>0</v>
      </c>
      <c r="H30" s="223">
        <f t="shared" si="3"/>
        <v>20</v>
      </c>
      <c r="I30" s="230">
        <v>0</v>
      </c>
      <c r="J30" s="223">
        <f t="shared" si="2"/>
        <v>20</v>
      </c>
      <c r="K30" s="224">
        <v>0</v>
      </c>
      <c r="L30" s="227">
        <v>0</v>
      </c>
      <c r="M30" s="223">
        <f t="shared" si="0"/>
        <v>0</v>
      </c>
      <c r="N30" s="224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25">
        <v>75</v>
      </c>
      <c r="G31" s="229">
        <v>0</v>
      </c>
      <c r="H31" s="223">
        <f t="shared" si="3"/>
        <v>75</v>
      </c>
      <c r="I31" s="230">
        <v>0</v>
      </c>
      <c r="J31" s="223">
        <f t="shared" si="2"/>
        <v>75</v>
      </c>
      <c r="K31" s="224">
        <v>0</v>
      </c>
      <c r="L31" s="227">
        <v>1</v>
      </c>
      <c r="M31" s="223">
        <f t="shared" si="0"/>
        <v>1</v>
      </c>
      <c r="N31" s="224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225">
        <v>80</v>
      </c>
      <c r="G32" s="229">
        <v>0</v>
      </c>
      <c r="H32" s="223">
        <f t="shared" si="3"/>
        <v>80</v>
      </c>
      <c r="I32" s="230">
        <v>0</v>
      </c>
      <c r="J32" s="223">
        <f t="shared" si="2"/>
        <v>80</v>
      </c>
      <c r="K32" s="224">
        <v>1</v>
      </c>
      <c r="L32" s="227">
        <v>0</v>
      </c>
      <c r="M32" s="223">
        <f t="shared" si="0"/>
        <v>1</v>
      </c>
      <c r="N32" s="224">
        <v>0</v>
      </c>
    </row>
    <row r="33" spans="1:14">
      <c r="A33" s="14"/>
      <c r="B33" s="10"/>
      <c r="C33" s="10"/>
      <c r="D33" s="13"/>
      <c r="E33" s="63">
        <v>4</v>
      </c>
      <c r="F33" s="225">
        <v>82</v>
      </c>
      <c r="G33" s="229">
        <v>0</v>
      </c>
      <c r="H33" s="223">
        <f t="shared" si="3"/>
        <v>82</v>
      </c>
      <c r="I33" s="230">
        <v>0</v>
      </c>
      <c r="J33" s="223">
        <f t="shared" si="2"/>
        <v>82</v>
      </c>
      <c r="K33" s="224">
        <v>0</v>
      </c>
      <c r="L33" s="227">
        <v>0</v>
      </c>
      <c r="M33" s="223">
        <f t="shared" si="0"/>
        <v>0</v>
      </c>
      <c r="N33" s="224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25">
        <v>6</v>
      </c>
      <c r="G34" s="229">
        <v>67</v>
      </c>
      <c r="H34" s="223">
        <f t="shared" si="3"/>
        <v>73</v>
      </c>
      <c r="I34" s="230">
        <v>0</v>
      </c>
      <c r="J34" s="223">
        <f t="shared" si="2"/>
        <v>73</v>
      </c>
      <c r="K34" s="224">
        <v>0</v>
      </c>
      <c r="L34" s="227">
        <v>1</v>
      </c>
      <c r="M34" s="223">
        <f t="shared" si="0"/>
        <v>1</v>
      </c>
      <c r="N34" s="224">
        <v>2</v>
      </c>
    </row>
    <row r="35" spans="1:14">
      <c r="A35" s="14"/>
      <c r="B35" s="10"/>
      <c r="C35" s="10"/>
      <c r="D35" s="13"/>
      <c r="E35" s="63">
        <v>2</v>
      </c>
      <c r="F35" s="225">
        <v>0</v>
      </c>
      <c r="G35" s="229">
        <v>26</v>
      </c>
      <c r="H35" s="223">
        <f t="shared" si="3"/>
        <v>26</v>
      </c>
      <c r="I35" s="230">
        <v>0</v>
      </c>
      <c r="J35" s="223">
        <f t="shared" si="2"/>
        <v>26</v>
      </c>
      <c r="K35" s="224">
        <v>0</v>
      </c>
      <c r="L35" s="227">
        <v>0</v>
      </c>
      <c r="M35" s="223">
        <f t="shared" si="0"/>
        <v>0</v>
      </c>
      <c r="N35" s="224">
        <v>0</v>
      </c>
    </row>
    <row r="36" spans="1:14">
      <c r="A36" s="14"/>
      <c r="B36" s="12"/>
      <c r="C36" s="12"/>
      <c r="D36" s="13"/>
      <c r="E36" s="62">
        <v>1</v>
      </c>
      <c r="F36" s="225">
        <v>0</v>
      </c>
      <c r="G36" s="229">
        <v>56</v>
      </c>
      <c r="H36" s="223">
        <f t="shared" si="3"/>
        <v>56</v>
      </c>
      <c r="I36" s="230">
        <v>87</v>
      </c>
      <c r="J36" s="223">
        <f t="shared" si="2"/>
        <v>143</v>
      </c>
      <c r="K36" s="224">
        <v>0</v>
      </c>
      <c r="L36" s="227">
        <v>0</v>
      </c>
      <c r="M36" s="223">
        <f t="shared" si="0"/>
        <v>0</v>
      </c>
      <c r="N36" s="224">
        <v>0</v>
      </c>
    </row>
    <row r="37" spans="1:14" ht="12.75" customHeight="1">
      <c r="A37" s="14"/>
      <c r="B37" s="309" t="s">
        <v>19</v>
      </c>
      <c r="C37" s="310"/>
      <c r="D37" s="310"/>
      <c r="E37" s="310"/>
      <c r="F37" s="228">
        <f>SUM(F24:F36)</f>
        <v>1085</v>
      </c>
      <c r="G37" s="228">
        <f>SUM(G24:G36)</f>
        <v>210</v>
      </c>
      <c r="H37" s="228">
        <f>SUM(H24:H36)</f>
        <v>1295</v>
      </c>
      <c r="I37" s="228">
        <f>SUM(I24:I36)</f>
        <v>87</v>
      </c>
      <c r="J37" s="228">
        <f t="shared" si="2"/>
        <v>1382</v>
      </c>
      <c r="K37" s="228">
        <f>SUM(K24:K36)</f>
        <v>621</v>
      </c>
      <c r="L37" s="228">
        <f>SUM(L24:L36)</f>
        <v>85</v>
      </c>
      <c r="M37" s="228">
        <f t="shared" si="0"/>
        <v>706</v>
      </c>
      <c r="N37" s="228">
        <f>SUM(N24:N36)</f>
        <v>99</v>
      </c>
    </row>
    <row r="38" spans="1:14">
      <c r="A38" s="14"/>
      <c r="B38" s="62"/>
      <c r="C38" s="62"/>
      <c r="D38" s="17"/>
      <c r="E38" s="60">
        <v>13</v>
      </c>
      <c r="F38" s="231">
        <v>0</v>
      </c>
      <c r="G38" s="225">
        <v>0</v>
      </c>
      <c r="H38" s="223">
        <f t="shared" si="3"/>
        <v>0</v>
      </c>
      <c r="I38" s="230">
        <v>0</v>
      </c>
      <c r="J38" s="223">
        <f t="shared" si="2"/>
        <v>0</v>
      </c>
      <c r="K38" s="224">
        <v>0</v>
      </c>
      <c r="L38" s="227">
        <v>0</v>
      </c>
      <c r="M38" s="223">
        <f t="shared" si="0"/>
        <v>0</v>
      </c>
      <c r="N38" s="224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31">
        <v>0</v>
      </c>
      <c r="G39" s="225">
        <v>0</v>
      </c>
      <c r="H39" s="223">
        <f t="shared" si="3"/>
        <v>0</v>
      </c>
      <c r="I39" s="230">
        <v>0</v>
      </c>
      <c r="J39" s="223">
        <f t="shared" si="2"/>
        <v>0</v>
      </c>
      <c r="K39" s="224">
        <v>0</v>
      </c>
      <c r="L39" s="227">
        <v>0</v>
      </c>
      <c r="M39" s="223">
        <f t="shared" si="0"/>
        <v>0</v>
      </c>
      <c r="N39" s="224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31">
        <v>0</v>
      </c>
      <c r="G40" s="225">
        <v>0</v>
      </c>
      <c r="H40" s="223">
        <f t="shared" si="3"/>
        <v>0</v>
      </c>
      <c r="I40" s="230">
        <v>0</v>
      </c>
      <c r="J40" s="223">
        <f t="shared" si="2"/>
        <v>0</v>
      </c>
      <c r="K40" s="224">
        <v>0</v>
      </c>
      <c r="L40" s="227">
        <v>0</v>
      </c>
      <c r="M40" s="223">
        <f t="shared" si="0"/>
        <v>0</v>
      </c>
      <c r="N40" s="224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31">
        <v>0</v>
      </c>
      <c r="G41" s="225">
        <v>0</v>
      </c>
      <c r="H41" s="223">
        <f t="shared" si="3"/>
        <v>0</v>
      </c>
      <c r="I41" s="230">
        <v>0</v>
      </c>
      <c r="J41" s="223">
        <f t="shared" si="2"/>
        <v>0</v>
      </c>
      <c r="K41" s="224">
        <v>0</v>
      </c>
      <c r="L41" s="227">
        <v>0</v>
      </c>
      <c r="M41" s="223">
        <f t="shared" si="0"/>
        <v>0</v>
      </c>
      <c r="N41" s="224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31">
        <v>0</v>
      </c>
      <c r="G42" s="225">
        <v>0</v>
      </c>
      <c r="H42" s="223">
        <f t="shared" si="3"/>
        <v>0</v>
      </c>
      <c r="I42" s="230">
        <v>0</v>
      </c>
      <c r="J42" s="223">
        <f t="shared" si="2"/>
        <v>0</v>
      </c>
      <c r="K42" s="224">
        <v>0</v>
      </c>
      <c r="L42" s="227">
        <v>0</v>
      </c>
      <c r="M42" s="223">
        <f t="shared" si="0"/>
        <v>0</v>
      </c>
      <c r="N42" s="224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31">
        <v>0</v>
      </c>
      <c r="G43" s="225">
        <v>0</v>
      </c>
      <c r="H43" s="223">
        <f t="shared" si="3"/>
        <v>0</v>
      </c>
      <c r="I43" s="230">
        <v>0</v>
      </c>
      <c r="J43" s="223">
        <f t="shared" si="2"/>
        <v>0</v>
      </c>
      <c r="K43" s="224">
        <v>0</v>
      </c>
      <c r="L43" s="227">
        <v>0</v>
      </c>
      <c r="M43" s="223">
        <f t="shared" si="0"/>
        <v>0</v>
      </c>
      <c r="N43" s="224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31">
        <v>0</v>
      </c>
      <c r="G44" s="225">
        <v>0</v>
      </c>
      <c r="H44" s="223">
        <f t="shared" si="3"/>
        <v>0</v>
      </c>
      <c r="I44" s="230">
        <v>0</v>
      </c>
      <c r="J44" s="223">
        <f t="shared" si="2"/>
        <v>0</v>
      </c>
      <c r="K44" s="224">
        <v>0</v>
      </c>
      <c r="L44" s="227">
        <v>0</v>
      </c>
      <c r="M44" s="223">
        <f t="shared" si="0"/>
        <v>0</v>
      </c>
      <c r="N44" s="224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31">
        <v>0</v>
      </c>
      <c r="G45" s="225">
        <v>0</v>
      </c>
      <c r="H45" s="223">
        <f t="shared" si="3"/>
        <v>0</v>
      </c>
      <c r="I45" s="230">
        <v>0</v>
      </c>
      <c r="J45" s="223">
        <f t="shared" si="2"/>
        <v>0</v>
      </c>
      <c r="K45" s="224">
        <v>0</v>
      </c>
      <c r="L45" s="227">
        <v>0</v>
      </c>
      <c r="M45" s="223">
        <f t="shared" si="0"/>
        <v>0</v>
      </c>
      <c r="N45" s="224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31">
        <v>0</v>
      </c>
      <c r="G46" s="225">
        <v>0</v>
      </c>
      <c r="H46" s="223">
        <f t="shared" si="3"/>
        <v>0</v>
      </c>
      <c r="I46" s="230">
        <v>0</v>
      </c>
      <c r="J46" s="223">
        <f t="shared" si="2"/>
        <v>0</v>
      </c>
      <c r="K46" s="224">
        <v>0</v>
      </c>
      <c r="L46" s="227">
        <v>0</v>
      </c>
      <c r="M46" s="223">
        <f t="shared" si="0"/>
        <v>0</v>
      </c>
      <c r="N46" s="224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31">
        <v>0</v>
      </c>
      <c r="G47" s="225">
        <v>0</v>
      </c>
      <c r="H47" s="223">
        <f t="shared" si="3"/>
        <v>0</v>
      </c>
      <c r="I47" s="230">
        <v>0</v>
      </c>
      <c r="J47" s="223">
        <f t="shared" si="2"/>
        <v>0</v>
      </c>
      <c r="K47" s="224">
        <v>0</v>
      </c>
      <c r="L47" s="227">
        <v>0</v>
      </c>
      <c r="M47" s="223">
        <f t="shared" si="0"/>
        <v>0</v>
      </c>
      <c r="N47" s="224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31">
        <v>0</v>
      </c>
      <c r="G48" s="225">
        <v>0</v>
      </c>
      <c r="H48" s="223">
        <f t="shared" si="3"/>
        <v>0</v>
      </c>
      <c r="I48" s="230">
        <v>0</v>
      </c>
      <c r="J48" s="223">
        <f t="shared" si="2"/>
        <v>0</v>
      </c>
      <c r="K48" s="224">
        <v>0</v>
      </c>
      <c r="L48" s="227">
        <v>0</v>
      </c>
      <c r="M48" s="223">
        <f t="shared" si="0"/>
        <v>0</v>
      </c>
      <c r="N48" s="224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31">
        <v>0</v>
      </c>
      <c r="G49" s="225">
        <v>0</v>
      </c>
      <c r="H49" s="223">
        <f t="shared" si="3"/>
        <v>0</v>
      </c>
      <c r="I49" s="230">
        <v>0</v>
      </c>
      <c r="J49" s="223">
        <f t="shared" si="2"/>
        <v>0</v>
      </c>
      <c r="K49" s="224">
        <v>0</v>
      </c>
      <c r="L49" s="227">
        <v>0</v>
      </c>
      <c r="M49" s="223">
        <f t="shared" si="0"/>
        <v>0</v>
      </c>
      <c r="N49" s="224">
        <v>0</v>
      </c>
    </row>
    <row r="50" spans="1:14">
      <c r="A50" s="14"/>
      <c r="B50" s="12"/>
      <c r="C50" s="13"/>
      <c r="D50" s="12"/>
      <c r="E50" s="62">
        <v>1</v>
      </c>
      <c r="F50" s="231">
        <v>0</v>
      </c>
      <c r="G50" s="225">
        <v>0</v>
      </c>
      <c r="H50" s="223">
        <f t="shared" si="3"/>
        <v>0</v>
      </c>
      <c r="I50" s="230">
        <v>2</v>
      </c>
      <c r="J50" s="223">
        <f t="shared" si="2"/>
        <v>2</v>
      </c>
      <c r="K50" s="224">
        <v>0</v>
      </c>
      <c r="L50" s="227">
        <v>0</v>
      </c>
      <c r="M50" s="223">
        <f t="shared" si="0"/>
        <v>0</v>
      </c>
      <c r="N50" s="224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228">
        <f>SUM(F38:F50)</f>
        <v>0</v>
      </c>
      <c r="G51" s="228">
        <f>SUM(G38:G50)</f>
        <v>0</v>
      </c>
      <c r="H51" s="228">
        <f>SUM(H38:H50)</f>
        <v>0</v>
      </c>
      <c r="I51" s="228">
        <f>SUM(I38:I50)</f>
        <v>2</v>
      </c>
      <c r="J51" s="228">
        <f t="shared" si="2"/>
        <v>2</v>
      </c>
      <c r="K51" s="228">
        <f>SUM(K38:K50)</f>
        <v>0</v>
      </c>
      <c r="L51" s="228">
        <f>SUM(L38:L50)</f>
        <v>0</v>
      </c>
      <c r="M51" s="228">
        <f t="shared" si="0"/>
        <v>0</v>
      </c>
      <c r="N51" s="228">
        <f>SUM(N38:N50)</f>
        <v>0</v>
      </c>
    </row>
    <row r="52" spans="1:14">
      <c r="A52" s="56"/>
      <c r="B52" s="309" t="s">
        <v>37</v>
      </c>
      <c r="C52" s="310"/>
      <c r="D52" s="310"/>
      <c r="E52" s="311"/>
      <c r="F52" s="232">
        <v>0</v>
      </c>
      <c r="G52" s="232">
        <v>0</v>
      </c>
      <c r="H52" s="233">
        <f>F52+G52</f>
        <v>0</v>
      </c>
      <c r="I52" s="232">
        <v>0</v>
      </c>
      <c r="J52" s="233">
        <f t="shared" si="2"/>
        <v>0</v>
      </c>
      <c r="K52" s="227">
        <v>2</v>
      </c>
      <c r="L52" s="227">
        <v>9</v>
      </c>
      <c r="M52" s="233">
        <f t="shared" si="0"/>
        <v>11</v>
      </c>
      <c r="N52" s="224">
        <v>11</v>
      </c>
    </row>
    <row r="53" spans="1:14" ht="12.75" customHeight="1">
      <c r="A53" s="56"/>
      <c r="B53" s="308" t="s">
        <v>40</v>
      </c>
      <c r="C53" s="308"/>
      <c r="D53" s="308"/>
      <c r="E53" s="308"/>
      <c r="F53" s="234">
        <f t="shared" ref="F53:N53" si="4">F23+F37+F51+F52</f>
        <v>1794</v>
      </c>
      <c r="G53" s="234">
        <f t="shared" si="4"/>
        <v>256</v>
      </c>
      <c r="H53" s="235">
        <f t="shared" si="4"/>
        <v>2050</v>
      </c>
      <c r="I53" s="234">
        <f t="shared" si="4"/>
        <v>117</v>
      </c>
      <c r="J53" s="234">
        <f t="shared" si="4"/>
        <v>2167</v>
      </c>
      <c r="K53" s="234">
        <f t="shared" si="4"/>
        <v>972</v>
      </c>
      <c r="L53" s="234">
        <f t="shared" si="4"/>
        <v>159</v>
      </c>
      <c r="M53" s="234">
        <f t="shared" si="4"/>
        <v>1131</v>
      </c>
      <c r="N53" s="234">
        <f t="shared" si="4"/>
        <v>164</v>
      </c>
    </row>
  </sheetData>
  <protectedRanges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  <pageSetup paperSize="9" scale="72"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topLeftCell="A25" workbookViewId="0">
      <selection activeCell="S23" sqref="S2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71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72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115">
        <v>158</v>
      </c>
      <c r="G10" s="115"/>
      <c r="H10" s="190">
        <f t="shared" ref="H10:H22" si="0">F10+G10</f>
        <v>158</v>
      </c>
      <c r="I10" s="115"/>
      <c r="J10" s="190">
        <f t="shared" ref="J10:J22" si="1">H10+I10</f>
        <v>158</v>
      </c>
      <c r="K10" s="191">
        <v>88</v>
      </c>
      <c r="L10" s="191">
        <v>4</v>
      </c>
      <c r="M10" s="192">
        <f t="shared" ref="M10:M22" si="2">K10+L10</f>
        <v>92</v>
      </c>
      <c r="N10" s="119">
        <v>4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15">
        <v>5</v>
      </c>
      <c r="G11" s="115"/>
      <c r="H11" s="190">
        <f t="shared" si="0"/>
        <v>5</v>
      </c>
      <c r="I11" s="115"/>
      <c r="J11" s="190">
        <f t="shared" si="1"/>
        <v>5</v>
      </c>
      <c r="K11" s="191"/>
      <c r="L11" s="191"/>
      <c r="M11" s="192">
        <f t="shared" si="2"/>
        <v>0</v>
      </c>
      <c r="N11" s="119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15">
        <v>5</v>
      </c>
      <c r="G12" s="115"/>
      <c r="H12" s="190">
        <f t="shared" si="0"/>
        <v>5</v>
      </c>
      <c r="I12" s="115"/>
      <c r="J12" s="190">
        <f t="shared" si="1"/>
        <v>5</v>
      </c>
      <c r="K12" s="191"/>
      <c r="L12" s="191"/>
      <c r="M12" s="192">
        <f t="shared" si="2"/>
        <v>0</v>
      </c>
      <c r="N12" s="119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15">
        <v>39</v>
      </c>
      <c r="G13" s="115"/>
      <c r="H13" s="190">
        <f t="shared" si="0"/>
        <v>39</v>
      </c>
      <c r="I13" s="115"/>
      <c r="J13" s="190">
        <f t="shared" si="1"/>
        <v>39</v>
      </c>
      <c r="K13" s="191">
        <v>1</v>
      </c>
      <c r="L13" s="191"/>
      <c r="M13" s="192">
        <f t="shared" si="2"/>
        <v>1</v>
      </c>
      <c r="N13" s="119"/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15">
        <v>65</v>
      </c>
      <c r="G14" s="115"/>
      <c r="H14" s="190">
        <f t="shared" si="0"/>
        <v>65</v>
      </c>
      <c r="I14" s="115"/>
      <c r="J14" s="190">
        <f t="shared" si="1"/>
        <v>65</v>
      </c>
      <c r="K14" s="191"/>
      <c r="L14" s="191"/>
      <c r="M14" s="192">
        <f t="shared" si="2"/>
        <v>0</v>
      </c>
      <c r="N14" s="119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15">
        <v>49</v>
      </c>
      <c r="G15" s="115"/>
      <c r="H15" s="190">
        <f t="shared" si="0"/>
        <v>49</v>
      </c>
      <c r="I15" s="115"/>
      <c r="J15" s="190">
        <f t="shared" si="1"/>
        <v>49</v>
      </c>
      <c r="K15" s="191"/>
      <c r="L15" s="191"/>
      <c r="M15" s="192">
        <f t="shared" si="2"/>
        <v>0</v>
      </c>
      <c r="N15" s="119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15">
        <v>129</v>
      </c>
      <c r="G16" s="115"/>
      <c r="H16" s="190">
        <f t="shared" si="0"/>
        <v>129</v>
      </c>
      <c r="I16" s="115"/>
      <c r="J16" s="190">
        <f t="shared" si="1"/>
        <v>129</v>
      </c>
      <c r="K16" s="191"/>
      <c r="L16" s="191"/>
      <c r="M16" s="192">
        <f t="shared" si="2"/>
        <v>0</v>
      </c>
      <c r="N16" s="119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15">
        <v>51</v>
      </c>
      <c r="G17" s="115"/>
      <c r="H17" s="190">
        <f t="shared" si="0"/>
        <v>51</v>
      </c>
      <c r="I17" s="115"/>
      <c r="J17" s="190">
        <f t="shared" si="1"/>
        <v>51</v>
      </c>
      <c r="K17" s="191">
        <v>1</v>
      </c>
      <c r="L17" s="191"/>
      <c r="M17" s="192">
        <f t="shared" si="2"/>
        <v>1</v>
      </c>
      <c r="N17" s="119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15">
        <v>32</v>
      </c>
      <c r="G18" s="115"/>
      <c r="H18" s="190">
        <f t="shared" si="0"/>
        <v>32</v>
      </c>
      <c r="I18" s="115"/>
      <c r="J18" s="190">
        <f t="shared" si="1"/>
        <v>32</v>
      </c>
      <c r="K18" s="191"/>
      <c r="L18" s="191"/>
      <c r="M18" s="192">
        <f t="shared" si="2"/>
        <v>0</v>
      </c>
      <c r="N18" s="119"/>
    </row>
    <row r="19" spans="1:14">
      <c r="A19" s="14"/>
      <c r="B19" s="10"/>
      <c r="C19" s="15"/>
      <c r="D19" s="11" t="s">
        <v>12</v>
      </c>
      <c r="E19" s="63">
        <v>4</v>
      </c>
      <c r="F19" s="115">
        <v>128</v>
      </c>
      <c r="G19" s="115"/>
      <c r="H19" s="190">
        <f t="shared" si="0"/>
        <v>128</v>
      </c>
      <c r="I19" s="115"/>
      <c r="J19" s="190">
        <f t="shared" si="1"/>
        <v>128</v>
      </c>
      <c r="K19" s="191"/>
      <c r="L19" s="191"/>
      <c r="M19" s="192">
        <f t="shared" si="2"/>
        <v>0</v>
      </c>
      <c r="N19" s="119"/>
    </row>
    <row r="20" spans="1:14">
      <c r="A20" s="14"/>
      <c r="B20" s="10"/>
      <c r="C20" s="15" t="s">
        <v>1</v>
      </c>
      <c r="D20" s="9"/>
      <c r="E20" s="63">
        <v>3</v>
      </c>
      <c r="F20" s="115">
        <v>1</v>
      </c>
      <c r="G20" s="189">
        <v>24</v>
      </c>
      <c r="H20" s="190">
        <f t="shared" si="0"/>
        <v>25</v>
      </c>
      <c r="I20" s="115"/>
      <c r="J20" s="190">
        <f t="shared" si="1"/>
        <v>25</v>
      </c>
      <c r="K20" s="191"/>
      <c r="L20" s="191"/>
      <c r="M20" s="192">
        <f t="shared" si="2"/>
        <v>0</v>
      </c>
      <c r="N20" s="119"/>
    </row>
    <row r="21" spans="1:14">
      <c r="A21" s="14"/>
      <c r="B21" s="10"/>
      <c r="C21" s="15"/>
      <c r="D21" s="9"/>
      <c r="E21" s="63">
        <v>2</v>
      </c>
      <c r="F21" s="115"/>
      <c r="G21" s="189">
        <v>14</v>
      </c>
      <c r="H21" s="190">
        <f t="shared" si="0"/>
        <v>14</v>
      </c>
      <c r="I21" s="115"/>
      <c r="J21" s="190">
        <f t="shared" si="1"/>
        <v>14</v>
      </c>
      <c r="K21" s="191"/>
      <c r="L21" s="191"/>
      <c r="M21" s="192">
        <f t="shared" si="2"/>
        <v>0</v>
      </c>
      <c r="N21" s="119"/>
    </row>
    <row r="22" spans="1:14">
      <c r="A22" s="14"/>
      <c r="B22" s="12"/>
      <c r="C22" s="16"/>
      <c r="D22" s="9"/>
      <c r="E22" s="62">
        <v>1</v>
      </c>
      <c r="F22" s="115"/>
      <c r="G22" s="189"/>
      <c r="H22" s="190">
        <f t="shared" si="0"/>
        <v>0</v>
      </c>
      <c r="I22" s="115">
        <v>14</v>
      </c>
      <c r="J22" s="190">
        <f t="shared" si="1"/>
        <v>14</v>
      </c>
      <c r="K22" s="119"/>
      <c r="L22" s="119"/>
      <c r="M22" s="192">
        <f t="shared" si="2"/>
        <v>0</v>
      </c>
      <c r="N22" s="119"/>
    </row>
    <row r="23" spans="1:14" ht="12.75" customHeight="1">
      <c r="A23" s="14"/>
      <c r="B23" s="309" t="s">
        <v>18</v>
      </c>
      <c r="C23" s="310"/>
      <c r="D23" s="310"/>
      <c r="E23" s="311"/>
      <c r="F23" s="190">
        <f t="shared" ref="F23:N23" si="3">SUM(F10:F22)</f>
        <v>662</v>
      </c>
      <c r="G23" s="190">
        <f t="shared" si="3"/>
        <v>38</v>
      </c>
      <c r="H23" s="150">
        <f t="shared" si="3"/>
        <v>700</v>
      </c>
      <c r="I23" s="190">
        <f t="shared" si="3"/>
        <v>14</v>
      </c>
      <c r="J23" s="150">
        <f t="shared" si="3"/>
        <v>714</v>
      </c>
      <c r="K23" s="193">
        <f t="shared" si="3"/>
        <v>90</v>
      </c>
      <c r="L23" s="193">
        <f t="shared" si="3"/>
        <v>4</v>
      </c>
      <c r="M23" s="190">
        <f t="shared" si="3"/>
        <v>94</v>
      </c>
      <c r="N23" s="190">
        <f t="shared" si="3"/>
        <v>4</v>
      </c>
    </row>
    <row r="24" spans="1:14">
      <c r="A24" s="14"/>
      <c r="B24" s="10"/>
      <c r="C24" s="10"/>
      <c r="D24" s="13"/>
      <c r="E24" s="12">
        <v>13</v>
      </c>
      <c r="F24" s="115">
        <v>284</v>
      </c>
      <c r="G24" s="115"/>
      <c r="H24" s="190">
        <f t="shared" ref="H24:H36" si="4">F24+G24</f>
        <v>284</v>
      </c>
      <c r="I24" s="115"/>
      <c r="J24" s="190">
        <f t="shared" ref="J24:J36" si="5">H24+I24</f>
        <v>284</v>
      </c>
      <c r="K24" s="191">
        <v>79</v>
      </c>
      <c r="L24" s="191">
        <v>9</v>
      </c>
      <c r="M24" s="194">
        <f t="shared" ref="M24:M36" si="6">K24+L24</f>
        <v>88</v>
      </c>
      <c r="N24" s="191">
        <v>13</v>
      </c>
    </row>
    <row r="25" spans="1:14">
      <c r="A25" s="14"/>
      <c r="B25" s="10"/>
      <c r="C25" s="10" t="s">
        <v>0</v>
      </c>
      <c r="D25" s="13"/>
      <c r="E25" s="63">
        <v>12</v>
      </c>
      <c r="F25" s="115">
        <v>10</v>
      </c>
      <c r="G25" s="115"/>
      <c r="H25" s="190">
        <f t="shared" si="4"/>
        <v>10</v>
      </c>
      <c r="I25" s="115"/>
      <c r="J25" s="190">
        <f t="shared" si="5"/>
        <v>10</v>
      </c>
      <c r="K25" s="191">
        <v>1</v>
      </c>
      <c r="L25" s="191">
        <v>1</v>
      </c>
      <c r="M25" s="194">
        <f t="shared" si="6"/>
        <v>2</v>
      </c>
      <c r="N25" s="191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115">
        <v>9</v>
      </c>
      <c r="G26" s="115"/>
      <c r="H26" s="190">
        <f t="shared" si="4"/>
        <v>9</v>
      </c>
      <c r="I26" s="115"/>
      <c r="J26" s="190">
        <f t="shared" si="5"/>
        <v>9</v>
      </c>
      <c r="K26" s="191">
        <v>2</v>
      </c>
      <c r="L26" s="191"/>
      <c r="M26" s="194">
        <f t="shared" si="6"/>
        <v>2</v>
      </c>
      <c r="N26" s="191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15">
        <v>19</v>
      </c>
      <c r="G27" s="115"/>
      <c r="H27" s="190">
        <f t="shared" si="4"/>
        <v>19</v>
      </c>
      <c r="I27" s="115"/>
      <c r="J27" s="190">
        <f t="shared" si="5"/>
        <v>19</v>
      </c>
      <c r="K27" s="191"/>
      <c r="L27" s="191"/>
      <c r="M27" s="194">
        <f t="shared" si="6"/>
        <v>0</v>
      </c>
      <c r="N27" s="191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15">
        <v>46</v>
      </c>
      <c r="G28" s="115"/>
      <c r="H28" s="190">
        <f t="shared" si="4"/>
        <v>46</v>
      </c>
      <c r="I28" s="115"/>
      <c r="J28" s="190">
        <f t="shared" si="5"/>
        <v>46</v>
      </c>
      <c r="K28" s="191"/>
      <c r="L28" s="191"/>
      <c r="M28" s="194">
        <f t="shared" si="6"/>
        <v>0</v>
      </c>
      <c r="N28" s="191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15">
        <v>28</v>
      </c>
      <c r="G29" s="115"/>
      <c r="H29" s="190">
        <f t="shared" si="4"/>
        <v>28</v>
      </c>
      <c r="I29" s="115"/>
      <c r="J29" s="190">
        <f t="shared" si="5"/>
        <v>28</v>
      </c>
      <c r="K29" s="191"/>
      <c r="L29" s="191">
        <v>1</v>
      </c>
      <c r="M29" s="194">
        <f t="shared" si="6"/>
        <v>1</v>
      </c>
      <c r="N29" s="191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15">
        <v>52</v>
      </c>
      <c r="G30" s="115"/>
      <c r="H30" s="190">
        <f t="shared" si="4"/>
        <v>52</v>
      </c>
      <c r="I30" s="115"/>
      <c r="J30" s="190">
        <f t="shared" si="5"/>
        <v>52</v>
      </c>
      <c r="K30" s="191"/>
      <c r="L30" s="191">
        <v>1</v>
      </c>
      <c r="M30" s="194">
        <f t="shared" si="6"/>
        <v>1</v>
      </c>
      <c r="N30" s="191">
        <v>2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15">
        <v>20</v>
      </c>
      <c r="G31" s="115"/>
      <c r="H31" s="190">
        <f t="shared" si="4"/>
        <v>20</v>
      </c>
      <c r="I31" s="115"/>
      <c r="J31" s="190">
        <f t="shared" si="5"/>
        <v>20</v>
      </c>
      <c r="K31" s="191">
        <v>1</v>
      </c>
      <c r="L31" s="191">
        <v>2</v>
      </c>
      <c r="M31" s="194">
        <f t="shared" si="6"/>
        <v>3</v>
      </c>
      <c r="N31" s="191">
        <v>3</v>
      </c>
    </row>
    <row r="32" spans="1:14">
      <c r="A32" s="14"/>
      <c r="B32" s="10" t="s">
        <v>9</v>
      </c>
      <c r="C32" s="62"/>
      <c r="D32" s="13"/>
      <c r="E32" s="63">
        <v>5</v>
      </c>
      <c r="F32" s="115">
        <v>30</v>
      </c>
      <c r="G32" s="115"/>
      <c r="H32" s="190">
        <f t="shared" si="4"/>
        <v>30</v>
      </c>
      <c r="I32" s="115"/>
      <c r="J32" s="190">
        <f t="shared" si="5"/>
        <v>30</v>
      </c>
      <c r="K32" s="191"/>
      <c r="L32" s="191"/>
      <c r="M32" s="194">
        <f t="shared" si="6"/>
        <v>0</v>
      </c>
      <c r="N32" s="191"/>
    </row>
    <row r="33" spans="1:14">
      <c r="A33" s="14"/>
      <c r="B33" s="10"/>
      <c r="C33" s="10"/>
      <c r="D33" s="13"/>
      <c r="E33" s="63">
        <v>4</v>
      </c>
      <c r="F33" s="115">
        <v>57</v>
      </c>
      <c r="G33" s="115"/>
      <c r="H33" s="190">
        <f t="shared" si="4"/>
        <v>57</v>
      </c>
      <c r="I33" s="115"/>
      <c r="J33" s="190">
        <f t="shared" si="5"/>
        <v>57</v>
      </c>
      <c r="K33" s="119"/>
      <c r="L33" s="119"/>
      <c r="M33" s="194">
        <f t="shared" si="6"/>
        <v>0</v>
      </c>
      <c r="N33" s="191"/>
    </row>
    <row r="34" spans="1:14">
      <c r="A34" s="14"/>
      <c r="B34" s="10"/>
      <c r="C34" s="10" t="s">
        <v>1</v>
      </c>
      <c r="D34" s="13"/>
      <c r="E34" s="63">
        <v>3</v>
      </c>
      <c r="F34" s="115">
        <v>1</v>
      </c>
      <c r="G34" s="189">
        <v>27</v>
      </c>
      <c r="H34" s="190">
        <f t="shared" si="4"/>
        <v>28</v>
      </c>
      <c r="I34" s="115"/>
      <c r="J34" s="190">
        <f t="shared" si="5"/>
        <v>28</v>
      </c>
      <c r="K34" s="119"/>
      <c r="L34" s="119"/>
      <c r="M34" s="194">
        <f t="shared" si="6"/>
        <v>0</v>
      </c>
      <c r="N34" s="191"/>
    </row>
    <row r="35" spans="1:14">
      <c r="A35" s="14"/>
      <c r="B35" s="10"/>
      <c r="C35" s="10"/>
      <c r="D35" s="13"/>
      <c r="E35" s="63">
        <v>2</v>
      </c>
      <c r="F35" s="115"/>
      <c r="G35" s="189">
        <v>35</v>
      </c>
      <c r="H35" s="190">
        <f t="shared" si="4"/>
        <v>35</v>
      </c>
      <c r="I35" s="115"/>
      <c r="J35" s="190">
        <f t="shared" si="5"/>
        <v>35</v>
      </c>
      <c r="K35" s="119"/>
      <c r="L35" s="119"/>
      <c r="M35" s="194">
        <f t="shared" si="6"/>
        <v>0</v>
      </c>
      <c r="N35" s="191"/>
    </row>
    <row r="36" spans="1:14">
      <c r="A36" s="14"/>
      <c r="B36" s="12"/>
      <c r="C36" s="12"/>
      <c r="D36" s="13"/>
      <c r="E36" s="62">
        <v>1</v>
      </c>
      <c r="F36" s="115"/>
      <c r="G36" s="189"/>
      <c r="H36" s="190">
        <f t="shared" si="4"/>
        <v>0</v>
      </c>
      <c r="I36" s="115">
        <v>7</v>
      </c>
      <c r="J36" s="190">
        <f t="shared" si="5"/>
        <v>7</v>
      </c>
      <c r="K36" s="119"/>
      <c r="L36" s="119">
        <v>1</v>
      </c>
      <c r="M36" s="194">
        <f t="shared" si="6"/>
        <v>1</v>
      </c>
      <c r="N36" s="191">
        <v>2</v>
      </c>
    </row>
    <row r="37" spans="1:14" ht="12.75" customHeight="1">
      <c r="A37" s="14"/>
      <c r="B37" s="309" t="s">
        <v>19</v>
      </c>
      <c r="C37" s="310"/>
      <c r="D37" s="310"/>
      <c r="E37" s="310"/>
      <c r="F37" s="193">
        <f t="shared" ref="F37:N37" si="7">SUM(F24:F36)</f>
        <v>556</v>
      </c>
      <c r="G37" s="190">
        <f t="shared" si="7"/>
        <v>62</v>
      </c>
      <c r="H37" s="151">
        <f t="shared" si="7"/>
        <v>618</v>
      </c>
      <c r="I37" s="195">
        <f t="shared" si="7"/>
        <v>7</v>
      </c>
      <c r="J37" s="150">
        <f t="shared" si="7"/>
        <v>625</v>
      </c>
      <c r="K37" s="193">
        <f t="shared" si="7"/>
        <v>83</v>
      </c>
      <c r="L37" s="190">
        <f t="shared" si="7"/>
        <v>15</v>
      </c>
      <c r="M37" s="150">
        <f t="shared" si="7"/>
        <v>98</v>
      </c>
      <c r="N37" s="193">
        <f t="shared" si="7"/>
        <v>22</v>
      </c>
    </row>
    <row r="38" spans="1:14">
      <c r="A38" s="14"/>
      <c r="B38" s="62"/>
      <c r="C38" s="62"/>
      <c r="D38" s="17"/>
      <c r="E38" s="60">
        <v>13</v>
      </c>
      <c r="F38" s="115">
        <v>3</v>
      </c>
      <c r="G38" s="115"/>
      <c r="H38" s="190">
        <f t="shared" ref="H38:H50" si="8">F38+G38</f>
        <v>3</v>
      </c>
      <c r="I38" s="115"/>
      <c r="J38" s="190">
        <f t="shared" ref="J38:J50" si="9">H38+I38</f>
        <v>3</v>
      </c>
      <c r="K38" s="119"/>
      <c r="L38" s="119">
        <v>1</v>
      </c>
      <c r="M38" s="194">
        <f t="shared" ref="M38:M50" si="10">K38+L38</f>
        <v>1</v>
      </c>
      <c r="N38" s="119">
        <v>1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15"/>
      <c r="G39" s="115"/>
      <c r="H39" s="190">
        <f t="shared" si="8"/>
        <v>0</v>
      </c>
      <c r="I39" s="115"/>
      <c r="J39" s="190">
        <f t="shared" si="9"/>
        <v>0</v>
      </c>
      <c r="K39" s="119"/>
      <c r="L39" s="119"/>
      <c r="M39" s="194">
        <f t="shared" si="10"/>
        <v>0</v>
      </c>
      <c r="N39" s="119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15"/>
      <c r="G40" s="115"/>
      <c r="H40" s="190">
        <f t="shared" si="8"/>
        <v>0</v>
      </c>
      <c r="I40" s="115"/>
      <c r="J40" s="190">
        <f t="shared" si="9"/>
        <v>0</v>
      </c>
      <c r="K40" s="119"/>
      <c r="L40" s="119"/>
      <c r="M40" s="194">
        <f t="shared" si="10"/>
        <v>0</v>
      </c>
      <c r="N40" s="119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15"/>
      <c r="G41" s="115"/>
      <c r="H41" s="190">
        <f t="shared" si="8"/>
        <v>0</v>
      </c>
      <c r="I41" s="115"/>
      <c r="J41" s="190">
        <f t="shared" si="9"/>
        <v>0</v>
      </c>
      <c r="K41" s="119"/>
      <c r="L41" s="119"/>
      <c r="M41" s="194">
        <f t="shared" si="10"/>
        <v>0</v>
      </c>
      <c r="N41" s="119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15"/>
      <c r="G42" s="115"/>
      <c r="H42" s="190">
        <f t="shared" si="8"/>
        <v>0</v>
      </c>
      <c r="I42" s="115"/>
      <c r="J42" s="190">
        <f t="shared" si="9"/>
        <v>0</v>
      </c>
      <c r="K42" s="119"/>
      <c r="L42" s="119"/>
      <c r="M42" s="194">
        <f t="shared" si="10"/>
        <v>0</v>
      </c>
      <c r="N42" s="119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15"/>
      <c r="G43" s="115"/>
      <c r="H43" s="190">
        <f t="shared" si="8"/>
        <v>0</v>
      </c>
      <c r="I43" s="115"/>
      <c r="J43" s="190">
        <f t="shared" si="9"/>
        <v>0</v>
      </c>
      <c r="K43" s="119"/>
      <c r="L43" s="119"/>
      <c r="M43" s="194">
        <f t="shared" si="10"/>
        <v>0</v>
      </c>
      <c r="N43" s="119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15"/>
      <c r="G44" s="115"/>
      <c r="H44" s="190">
        <f t="shared" si="8"/>
        <v>0</v>
      </c>
      <c r="I44" s="115"/>
      <c r="J44" s="190">
        <f t="shared" si="9"/>
        <v>0</v>
      </c>
      <c r="K44" s="119"/>
      <c r="L44" s="119"/>
      <c r="M44" s="194">
        <f t="shared" si="10"/>
        <v>0</v>
      </c>
      <c r="N44" s="119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15"/>
      <c r="G45" s="115"/>
      <c r="H45" s="190">
        <f t="shared" si="8"/>
        <v>0</v>
      </c>
      <c r="I45" s="115"/>
      <c r="J45" s="190">
        <f t="shared" si="9"/>
        <v>0</v>
      </c>
      <c r="K45" s="119"/>
      <c r="L45" s="119"/>
      <c r="M45" s="194">
        <f t="shared" si="10"/>
        <v>0</v>
      </c>
      <c r="N45" s="119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15"/>
      <c r="G46" s="115"/>
      <c r="H46" s="190">
        <f t="shared" si="8"/>
        <v>0</v>
      </c>
      <c r="I46" s="115"/>
      <c r="J46" s="190">
        <f t="shared" si="9"/>
        <v>0</v>
      </c>
      <c r="K46" s="119"/>
      <c r="L46" s="119"/>
      <c r="M46" s="194">
        <f t="shared" si="10"/>
        <v>0</v>
      </c>
      <c r="N46" s="119"/>
    </row>
    <row r="47" spans="1:14">
      <c r="A47" s="14"/>
      <c r="B47" s="10"/>
      <c r="C47" s="10"/>
      <c r="D47" s="13" t="s">
        <v>7</v>
      </c>
      <c r="E47" s="60">
        <v>4</v>
      </c>
      <c r="F47" s="115"/>
      <c r="G47" s="115"/>
      <c r="H47" s="190">
        <f t="shared" si="8"/>
        <v>0</v>
      </c>
      <c r="I47" s="115"/>
      <c r="J47" s="190">
        <f t="shared" si="9"/>
        <v>0</v>
      </c>
      <c r="K47" s="119"/>
      <c r="L47" s="119"/>
      <c r="M47" s="194">
        <f t="shared" si="10"/>
        <v>0</v>
      </c>
      <c r="N47" s="119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15"/>
      <c r="G48" s="115"/>
      <c r="H48" s="190">
        <f t="shared" si="8"/>
        <v>0</v>
      </c>
      <c r="I48" s="115"/>
      <c r="J48" s="190">
        <f t="shared" si="9"/>
        <v>0</v>
      </c>
      <c r="K48" s="119"/>
      <c r="L48" s="119"/>
      <c r="M48" s="194">
        <f t="shared" si="10"/>
        <v>0</v>
      </c>
      <c r="N48" s="119"/>
    </row>
    <row r="49" spans="1:14">
      <c r="A49" s="14"/>
      <c r="B49" s="10"/>
      <c r="C49" s="10"/>
      <c r="D49" s="13" t="s">
        <v>3</v>
      </c>
      <c r="E49" s="60">
        <v>2</v>
      </c>
      <c r="F49" s="115"/>
      <c r="G49" s="115"/>
      <c r="H49" s="190">
        <f t="shared" si="8"/>
        <v>0</v>
      </c>
      <c r="I49" s="115"/>
      <c r="J49" s="190">
        <f t="shared" si="9"/>
        <v>0</v>
      </c>
      <c r="K49" s="119"/>
      <c r="L49" s="119"/>
      <c r="M49" s="194">
        <f t="shared" si="10"/>
        <v>0</v>
      </c>
      <c r="N49" s="119"/>
    </row>
    <row r="50" spans="1:14">
      <c r="A50" s="14"/>
      <c r="B50" s="12"/>
      <c r="C50" s="13"/>
      <c r="D50" s="12"/>
      <c r="E50" s="62">
        <v>1</v>
      </c>
      <c r="F50" s="124"/>
      <c r="G50" s="124"/>
      <c r="H50" s="152">
        <f t="shared" si="8"/>
        <v>0</v>
      </c>
      <c r="I50" s="124">
        <v>2</v>
      </c>
      <c r="J50" s="152">
        <f t="shared" si="9"/>
        <v>2</v>
      </c>
      <c r="K50" s="126"/>
      <c r="L50" s="126"/>
      <c r="M50" s="153">
        <f t="shared" si="10"/>
        <v>0</v>
      </c>
      <c r="N50" s="126"/>
    </row>
    <row r="51" spans="1:14" ht="12.75" customHeight="1">
      <c r="A51" s="56"/>
      <c r="B51" s="312" t="s">
        <v>20</v>
      </c>
      <c r="C51" s="312"/>
      <c r="D51" s="312"/>
      <c r="E51" s="312"/>
      <c r="F51" s="190">
        <f t="shared" ref="F51:N51" si="11">SUM(F38:F50)</f>
        <v>3</v>
      </c>
      <c r="G51" s="190">
        <f t="shared" si="11"/>
        <v>0</v>
      </c>
      <c r="H51" s="190">
        <f t="shared" si="11"/>
        <v>3</v>
      </c>
      <c r="I51" s="190">
        <f t="shared" si="11"/>
        <v>2</v>
      </c>
      <c r="J51" s="190">
        <f t="shared" si="11"/>
        <v>5</v>
      </c>
      <c r="K51" s="190">
        <f t="shared" si="11"/>
        <v>0</v>
      </c>
      <c r="L51" s="190">
        <f t="shared" si="11"/>
        <v>1</v>
      </c>
      <c r="M51" s="190">
        <f t="shared" si="11"/>
        <v>1</v>
      </c>
      <c r="N51" s="190">
        <f t="shared" si="11"/>
        <v>1</v>
      </c>
    </row>
    <row r="52" spans="1:14">
      <c r="A52" s="56"/>
      <c r="B52" s="309" t="s">
        <v>37</v>
      </c>
      <c r="C52" s="310"/>
      <c r="D52" s="310"/>
      <c r="E52" s="311"/>
      <c r="F52" s="115"/>
      <c r="G52" s="115"/>
      <c r="H52" s="115"/>
      <c r="I52" s="115"/>
      <c r="J52" s="115"/>
      <c r="K52" s="115"/>
      <c r="L52" s="115"/>
      <c r="M52" s="115">
        <f>SUM(K52:L52)</f>
        <v>0</v>
      </c>
      <c r="N52" s="115"/>
    </row>
    <row r="53" spans="1:14" ht="12.75" customHeight="1">
      <c r="A53" s="56"/>
      <c r="B53" s="308" t="s">
        <v>40</v>
      </c>
      <c r="C53" s="308"/>
      <c r="D53" s="308"/>
      <c r="E53" s="308"/>
      <c r="F53" s="196">
        <f t="shared" ref="F53:N53" si="12">+F23+F37+F51+F52</f>
        <v>1221</v>
      </c>
      <c r="G53" s="196">
        <f t="shared" si="12"/>
        <v>100</v>
      </c>
      <c r="H53" s="196">
        <f t="shared" si="12"/>
        <v>1321</v>
      </c>
      <c r="I53" s="196">
        <f t="shared" si="12"/>
        <v>23</v>
      </c>
      <c r="J53" s="196">
        <f t="shared" si="12"/>
        <v>1344</v>
      </c>
      <c r="K53" s="196">
        <f t="shared" si="12"/>
        <v>173</v>
      </c>
      <c r="L53" s="196">
        <f t="shared" si="12"/>
        <v>20</v>
      </c>
      <c r="M53" s="196">
        <f t="shared" si="12"/>
        <v>193</v>
      </c>
      <c r="N53" s="196">
        <f t="shared" si="12"/>
        <v>27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2"/>
    <protectedRange sqref="F10:G22 I10:I22 K10:L22 N10:N22 F24:G36 I24:I36 K24:L36 N24:N36 F38:G50 I38:I50 K38:L50 N38:N50 F52:N52" name="dados a serem preenchidos pelos TRTs"/>
  </protectedRanges>
  <mergeCells count="19">
    <mergeCell ref="M8:M9"/>
    <mergeCell ref="N8:N9"/>
    <mergeCell ref="B52:E52"/>
    <mergeCell ref="B53:E53"/>
    <mergeCell ref="D2:J2"/>
    <mergeCell ref="D3:J3"/>
    <mergeCell ref="B23:E23"/>
    <mergeCell ref="B37:E37"/>
    <mergeCell ref="B51:E51"/>
    <mergeCell ref="B7:E9"/>
    <mergeCell ref="B4:E4"/>
    <mergeCell ref="B5:N5"/>
    <mergeCell ref="F7:J7"/>
    <mergeCell ref="K7:N7"/>
    <mergeCell ref="F8:H8"/>
    <mergeCell ref="I8:I9"/>
    <mergeCell ref="J8:J9"/>
    <mergeCell ref="K8:K9"/>
    <mergeCell ref="L8:L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85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/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261">
        <v>105</v>
      </c>
      <c r="G10" s="261">
        <v>0</v>
      </c>
      <c r="H10" s="199">
        <f>F10+G10</f>
        <v>105</v>
      </c>
      <c r="I10" s="261">
        <v>0</v>
      </c>
      <c r="J10" s="199">
        <f>H10+I10</f>
        <v>105</v>
      </c>
      <c r="K10" s="116">
        <v>23</v>
      </c>
      <c r="L10" s="116">
        <v>4</v>
      </c>
      <c r="M10" s="200">
        <f>K10+L10</f>
        <v>27</v>
      </c>
      <c r="N10" s="116">
        <v>4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61">
        <v>5</v>
      </c>
      <c r="G11" s="261">
        <v>0</v>
      </c>
      <c r="H11" s="199">
        <f t="shared" ref="H11:H22" si="0">F11+G11</f>
        <v>5</v>
      </c>
      <c r="I11" s="261">
        <v>0</v>
      </c>
      <c r="J11" s="199">
        <f t="shared" ref="J11:J50" si="1">H11+I11</f>
        <v>5</v>
      </c>
      <c r="K11" s="116">
        <v>0</v>
      </c>
      <c r="L11" s="116">
        <v>0</v>
      </c>
      <c r="M11" s="200">
        <f t="shared" ref="M11:M22" si="2">K11+L11</f>
        <v>0</v>
      </c>
      <c r="N11" s="116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61">
        <v>4</v>
      </c>
      <c r="G12" s="261">
        <v>0</v>
      </c>
      <c r="H12" s="199">
        <f t="shared" si="0"/>
        <v>4</v>
      </c>
      <c r="I12" s="261">
        <v>0</v>
      </c>
      <c r="J12" s="199">
        <f t="shared" si="1"/>
        <v>4</v>
      </c>
      <c r="K12" s="116">
        <v>1</v>
      </c>
      <c r="L12" s="116">
        <v>0</v>
      </c>
      <c r="M12" s="200">
        <f t="shared" si="2"/>
        <v>1</v>
      </c>
      <c r="N12" s="116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61">
        <v>10</v>
      </c>
      <c r="G13" s="261">
        <v>0</v>
      </c>
      <c r="H13" s="199">
        <f t="shared" si="0"/>
        <v>10</v>
      </c>
      <c r="I13" s="261">
        <v>0</v>
      </c>
      <c r="J13" s="199">
        <f t="shared" si="1"/>
        <v>10</v>
      </c>
      <c r="K13" s="116">
        <v>0</v>
      </c>
      <c r="L13" s="116"/>
      <c r="M13" s="200">
        <f t="shared" si="2"/>
        <v>0</v>
      </c>
      <c r="N13" s="116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61">
        <v>15</v>
      </c>
      <c r="G14" s="261">
        <v>0</v>
      </c>
      <c r="H14" s="199">
        <f t="shared" si="0"/>
        <v>15</v>
      </c>
      <c r="I14" s="261">
        <v>0</v>
      </c>
      <c r="J14" s="199">
        <f t="shared" si="1"/>
        <v>15</v>
      </c>
      <c r="K14" s="116">
        <v>0</v>
      </c>
      <c r="L14" s="116">
        <v>0</v>
      </c>
      <c r="M14" s="200">
        <f t="shared" si="2"/>
        <v>0</v>
      </c>
      <c r="N14" s="116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61">
        <v>7</v>
      </c>
      <c r="G15" s="261">
        <v>0</v>
      </c>
      <c r="H15" s="199">
        <f t="shared" si="0"/>
        <v>7</v>
      </c>
      <c r="I15" s="261">
        <v>0</v>
      </c>
      <c r="J15" s="199">
        <f t="shared" si="1"/>
        <v>7</v>
      </c>
      <c r="K15" s="116">
        <v>0</v>
      </c>
      <c r="L15" s="116">
        <v>0</v>
      </c>
      <c r="M15" s="200">
        <f t="shared" si="2"/>
        <v>0</v>
      </c>
      <c r="N15" s="116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61">
        <v>25</v>
      </c>
      <c r="G16" s="261">
        <v>0</v>
      </c>
      <c r="H16" s="199">
        <f t="shared" si="0"/>
        <v>25</v>
      </c>
      <c r="I16" s="261">
        <v>0</v>
      </c>
      <c r="J16" s="199">
        <f t="shared" si="1"/>
        <v>25</v>
      </c>
      <c r="K16" s="116">
        <v>0</v>
      </c>
      <c r="L16" s="116">
        <v>0</v>
      </c>
      <c r="M16" s="200">
        <f t="shared" si="2"/>
        <v>0</v>
      </c>
      <c r="N16" s="116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61">
        <v>3</v>
      </c>
      <c r="G17" s="261">
        <v>0</v>
      </c>
      <c r="H17" s="199">
        <f t="shared" si="0"/>
        <v>3</v>
      </c>
      <c r="I17" s="261">
        <v>0</v>
      </c>
      <c r="J17" s="199">
        <f t="shared" si="1"/>
        <v>3</v>
      </c>
      <c r="K17" s="116">
        <v>0</v>
      </c>
      <c r="L17" s="116">
        <v>0</v>
      </c>
      <c r="M17" s="200">
        <f t="shared" si="2"/>
        <v>0</v>
      </c>
      <c r="N17" s="116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61">
        <v>4</v>
      </c>
      <c r="G18" s="261">
        <v>0</v>
      </c>
      <c r="H18" s="199">
        <f t="shared" si="0"/>
        <v>4</v>
      </c>
      <c r="I18" s="261">
        <v>0</v>
      </c>
      <c r="J18" s="199">
        <f t="shared" si="1"/>
        <v>4</v>
      </c>
      <c r="K18" s="116">
        <v>0</v>
      </c>
      <c r="L18" s="116">
        <v>0</v>
      </c>
      <c r="M18" s="200">
        <f t="shared" si="2"/>
        <v>0</v>
      </c>
      <c r="N18" s="116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61">
        <v>2</v>
      </c>
      <c r="G19" s="261">
        <v>0</v>
      </c>
      <c r="H19" s="199">
        <f t="shared" si="0"/>
        <v>2</v>
      </c>
      <c r="I19" s="261">
        <v>0</v>
      </c>
      <c r="J19" s="199">
        <f t="shared" si="1"/>
        <v>2</v>
      </c>
      <c r="K19" s="116">
        <v>0</v>
      </c>
      <c r="L19" s="116">
        <v>0</v>
      </c>
      <c r="M19" s="200">
        <f t="shared" si="2"/>
        <v>0</v>
      </c>
      <c r="N19" s="116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61">
        <v>0</v>
      </c>
      <c r="G20" s="261">
        <v>5</v>
      </c>
      <c r="H20" s="199">
        <f t="shared" si="0"/>
        <v>5</v>
      </c>
      <c r="I20" s="261">
        <v>0</v>
      </c>
      <c r="J20" s="199">
        <f t="shared" si="1"/>
        <v>5</v>
      </c>
      <c r="K20" s="116">
        <v>0</v>
      </c>
      <c r="L20" s="116">
        <v>0</v>
      </c>
      <c r="M20" s="200">
        <f t="shared" si="2"/>
        <v>0</v>
      </c>
      <c r="N20" s="116">
        <v>0</v>
      </c>
    </row>
    <row r="21" spans="1:14">
      <c r="A21" s="14"/>
      <c r="B21" s="10"/>
      <c r="C21" s="15"/>
      <c r="D21" s="9"/>
      <c r="E21" s="63">
        <v>2</v>
      </c>
      <c r="F21" s="261">
        <v>0</v>
      </c>
      <c r="G21" s="261">
        <v>2</v>
      </c>
      <c r="H21" s="199">
        <f t="shared" si="0"/>
        <v>2</v>
      </c>
      <c r="I21" s="261">
        <v>0</v>
      </c>
      <c r="J21" s="199">
        <f t="shared" si="1"/>
        <v>2</v>
      </c>
      <c r="K21" s="116">
        <v>0</v>
      </c>
      <c r="L21" s="116">
        <v>0</v>
      </c>
      <c r="M21" s="200">
        <f t="shared" si="2"/>
        <v>0</v>
      </c>
      <c r="N21" s="116">
        <v>0</v>
      </c>
    </row>
    <row r="22" spans="1:14">
      <c r="A22" s="14"/>
      <c r="B22" s="12"/>
      <c r="C22" s="16"/>
      <c r="D22" s="9"/>
      <c r="E22" s="62">
        <v>1</v>
      </c>
      <c r="F22" s="261">
        <v>0</v>
      </c>
      <c r="G22" s="261">
        <v>2</v>
      </c>
      <c r="H22" s="199">
        <f t="shared" si="0"/>
        <v>2</v>
      </c>
      <c r="I22" s="261">
        <v>6</v>
      </c>
      <c r="J22" s="199">
        <f t="shared" si="1"/>
        <v>8</v>
      </c>
      <c r="K22" s="116">
        <v>0</v>
      </c>
      <c r="L22" s="116">
        <v>0</v>
      </c>
      <c r="M22" s="200">
        <f t="shared" si="2"/>
        <v>0</v>
      </c>
      <c r="N22" s="116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199">
        <f t="shared" ref="F23:N23" si="3">SUM(F10:F22)</f>
        <v>180</v>
      </c>
      <c r="G23" s="199">
        <f t="shared" si="3"/>
        <v>9</v>
      </c>
      <c r="H23" s="155">
        <f t="shared" si="3"/>
        <v>189</v>
      </c>
      <c r="I23" s="199">
        <f t="shared" si="3"/>
        <v>6</v>
      </c>
      <c r="J23" s="155">
        <f t="shared" si="3"/>
        <v>195</v>
      </c>
      <c r="K23" s="201">
        <f t="shared" si="3"/>
        <v>24</v>
      </c>
      <c r="L23" s="201">
        <f t="shared" si="3"/>
        <v>4</v>
      </c>
      <c r="M23" s="199">
        <f t="shared" si="3"/>
        <v>28</v>
      </c>
      <c r="N23" s="199">
        <f t="shared" si="3"/>
        <v>4</v>
      </c>
    </row>
    <row r="24" spans="1:14">
      <c r="A24" s="14"/>
      <c r="B24" s="10"/>
      <c r="C24" s="10"/>
      <c r="D24" s="13"/>
      <c r="E24" s="12">
        <v>13</v>
      </c>
      <c r="F24" s="261">
        <v>243</v>
      </c>
      <c r="G24" s="261">
        <v>0</v>
      </c>
      <c r="H24" s="199">
        <f>F24+G24</f>
        <v>243</v>
      </c>
      <c r="I24" s="261">
        <v>0</v>
      </c>
      <c r="J24" s="199">
        <f t="shared" si="1"/>
        <v>243</v>
      </c>
      <c r="K24" s="116">
        <v>34</v>
      </c>
      <c r="L24" s="116">
        <v>12</v>
      </c>
      <c r="M24" s="202">
        <f>K24+L24</f>
        <v>46</v>
      </c>
      <c r="N24" s="116">
        <v>18</v>
      </c>
    </row>
    <row r="25" spans="1:14">
      <c r="A25" s="14"/>
      <c r="B25" s="10"/>
      <c r="C25" s="10" t="s">
        <v>0</v>
      </c>
      <c r="D25" s="13"/>
      <c r="E25" s="63">
        <v>12</v>
      </c>
      <c r="F25" s="261">
        <v>6</v>
      </c>
      <c r="G25" s="261">
        <v>0</v>
      </c>
      <c r="H25" s="199">
        <f t="shared" ref="H25:H50" si="4">F25+G25</f>
        <v>6</v>
      </c>
      <c r="I25" s="261">
        <v>0</v>
      </c>
      <c r="J25" s="199">
        <f t="shared" si="1"/>
        <v>6</v>
      </c>
      <c r="K25" s="116">
        <v>1</v>
      </c>
      <c r="L25" s="116">
        <v>0</v>
      </c>
      <c r="M25" s="202">
        <f t="shared" ref="M25:M36" si="5">K25+L25</f>
        <v>1</v>
      </c>
      <c r="N25" s="116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61">
        <v>4</v>
      </c>
      <c r="G26" s="261">
        <v>0</v>
      </c>
      <c r="H26" s="199">
        <f t="shared" si="4"/>
        <v>4</v>
      </c>
      <c r="I26" s="261">
        <v>0</v>
      </c>
      <c r="J26" s="199">
        <f t="shared" si="1"/>
        <v>4</v>
      </c>
      <c r="K26" s="116">
        <v>1</v>
      </c>
      <c r="L26" s="116">
        <v>0</v>
      </c>
      <c r="M26" s="202">
        <f t="shared" si="5"/>
        <v>1</v>
      </c>
      <c r="N26" s="116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61">
        <v>5</v>
      </c>
      <c r="G27" s="261">
        <v>0</v>
      </c>
      <c r="H27" s="199">
        <f t="shared" si="4"/>
        <v>5</v>
      </c>
      <c r="I27" s="261">
        <v>0</v>
      </c>
      <c r="J27" s="199">
        <f t="shared" si="1"/>
        <v>5</v>
      </c>
      <c r="K27" s="116">
        <v>0</v>
      </c>
      <c r="L27" s="116">
        <v>0</v>
      </c>
      <c r="M27" s="202">
        <f t="shared" si="5"/>
        <v>0</v>
      </c>
      <c r="N27" s="116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61">
        <v>15</v>
      </c>
      <c r="G28" s="261">
        <v>0</v>
      </c>
      <c r="H28" s="199">
        <f t="shared" si="4"/>
        <v>15</v>
      </c>
      <c r="I28" s="261">
        <v>0</v>
      </c>
      <c r="J28" s="199">
        <f t="shared" si="1"/>
        <v>15</v>
      </c>
      <c r="K28" s="116">
        <v>0</v>
      </c>
      <c r="L28" s="116">
        <v>0</v>
      </c>
      <c r="M28" s="202">
        <f t="shared" si="5"/>
        <v>0</v>
      </c>
      <c r="N28" s="11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61">
        <v>7</v>
      </c>
      <c r="G29" s="261">
        <v>0</v>
      </c>
      <c r="H29" s="199">
        <f t="shared" si="4"/>
        <v>7</v>
      </c>
      <c r="I29" s="261">
        <v>0</v>
      </c>
      <c r="J29" s="199">
        <f t="shared" si="1"/>
        <v>7</v>
      </c>
      <c r="K29" s="116">
        <v>0</v>
      </c>
      <c r="L29" s="116">
        <v>0</v>
      </c>
      <c r="M29" s="202">
        <f t="shared" si="5"/>
        <v>0</v>
      </c>
      <c r="N29" s="116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61">
        <v>23</v>
      </c>
      <c r="G30" s="261">
        <v>0</v>
      </c>
      <c r="H30" s="199">
        <f t="shared" si="4"/>
        <v>23</v>
      </c>
      <c r="I30" s="261">
        <v>0</v>
      </c>
      <c r="J30" s="199">
        <f t="shared" si="1"/>
        <v>23</v>
      </c>
      <c r="K30" s="116">
        <v>0</v>
      </c>
      <c r="L30" s="116">
        <v>0</v>
      </c>
      <c r="M30" s="202">
        <f t="shared" si="5"/>
        <v>0</v>
      </c>
      <c r="N30" s="116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61">
        <v>4</v>
      </c>
      <c r="G31" s="261">
        <v>0</v>
      </c>
      <c r="H31" s="199">
        <f t="shared" si="4"/>
        <v>4</v>
      </c>
      <c r="I31" s="261">
        <v>0</v>
      </c>
      <c r="J31" s="199">
        <f t="shared" si="1"/>
        <v>4</v>
      </c>
      <c r="K31" s="116">
        <v>0</v>
      </c>
      <c r="L31" s="116">
        <v>1</v>
      </c>
      <c r="M31" s="202">
        <f t="shared" si="5"/>
        <v>1</v>
      </c>
      <c r="N31" s="116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261">
        <v>11</v>
      </c>
      <c r="G32" s="261">
        <v>0</v>
      </c>
      <c r="H32" s="199">
        <f t="shared" si="4"/>
        <v>11</v>
      </c>
      <c r="I32" s="261">
        <v>0</v>
      </c>
      <c r="J32" s="199">
        <f t="shared" si="1"/>
        <v>11</v>
      </c>
      <c r="K32" s="116">
        <v>0</v>
      </c>
      <c r="L32" s="116">
        <v>0</v>
      </c>
      <c r="M32" s="202">
        <f t="shared" si="5"/>
        <v>0</v>
      </c>
      <c r="N32" s="116">
        <v>0</v>
      </c>
    </row>
    <row r="33" spans="1:14">
      <c r="A33" s="14"/>
      <c r="B33" s="10"/>
      <c r="C33" s="10"/>
      <c r="D33" s="13"/>
      <c r="E33" s="63">
        <v>4</v>
      </c>
      <c r="F33" s="261">
        <v>4</v>
      </c>
      <c r="G33" s="261">
        <v>0</v>
      </c>
      <c r="H33" s="199">
        <f t="shared" si="4"/>
        <v>4</v>
      </c>
      <c r="I33" s="261">
        <v>0</v>
      </c>
      <c r="J33" s="199">
        <f t="shared" si="1"/>
        <v>4</v>
      </c>
      <c r="K33" s="116">
        <v>0</v>
      </c>
      <c r="L33" s="116">
        <v>0</v>
      </c>
      <c r="M33" s="202">
        <f t="shared" si="5"/>
        <v>0</v>
      </c>
      <c r="N33" s="116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61">
        <v>0</v>
      </c>
      <c r="G34" s="261">
        <v>5</v>
      </c>
      <c r="H34" s="199">
        <f t="shared" si="4"/>
        <v>5</v>
      </c>
      <c r="I34" s="261">
        <v>0</v>
      </c>
      <c r="J34" s="199">
        <f t="shared" si="1"/>
        <v>5</v>
      </c>
      <c r="K34" s="116">
        <v>0</v>
      </c>
      <c r="L34" s="116">
        <v>0</v>
      </c>
      <c r="M34" s="202">
        <f t="shared" si="5"/>
        <v>0</v>
      </c>
      <c r="N34" s="116">
        <v>0</v>
      </c>
    </row>
    <row r="35" spans="1:14">
      <c r="A35" s="14"/>
      <c r="B35" s="10"/>
      <c r="C35" s="10"/>
      <c r="D35" s="13"/>
      <c r="E35" s="63">
        <v>2</v>
      </c>
      <c r="F35" s="261">
        <v>0</v>
      </c>
      <c r="G35" s="261">
        <v>0</v>
      </c>
      <c r="H35" s="199">
        <f t="shared" si="4"/>
        <v>0</v>
      </c>
      <c r="I35" s="261">
        <v>0</v>
      </c>
      <c r="J35" s="199">
        <f t="shared" si="1"/>
        <v>0</v>
      </c>
      <c r="K35" s="116">
        <v>0</v>
      </c>
      <c r="L35" s="116">
        <v>1</v>
      </c>
      <c r="M35" s="202">
        <f t="shared" si="5"/>
        <v>1</v>
      </c>
      <c r="N35" s="116">
        <v>2</v>
      </c>
    </row>
    <row r="36" spans="1:14">
      <c r="A36" s="14"/>
      <c r="B36" s="12"/>
      <c r="C36" s="12"/>
      <c r="D36" s="13"/>
      <c r="E36" s="62">
        <v>1</v>
      </c>
      <c r="F36" s="261">
        <v>0</v>
      </c>
      <c r="G36" s="261">
        <v>3</v>
      </c>
      <c r="H36" s="199">
        <f t="shared" si="4"/>
        <v>3</v>
      </c>
      <c r="I36" s="261">
        <v>3</v>
      </c>
      <c r="J36" s="199">
        <f t="shared" si="1"/>
        <v>6</v>
      </c>
      <c r="K36" s="116">
        <v>0</v>
      </c>
      <c r="L36" s="116">
        <v>0</v>
      </c>
      <c r="M36" s="202">
        <f t="shared" si="5"/>
        <v>0</v>
      </c>
      <c r="N36" s="116">
        <v>0</v>
      </c>
    </row>
    <row r="37" spans="1:14" ht="12.75" customHeight="1">
      <c r="A37" s="14"/>
      <c r="B37" s="309" t="s">
        <v>19</v>
      </c>
      <c r="C37" s="310"/>
      <c r="D37" s="310"/>
      <c r="E37" s="310"/>
      <c r="F37" s="201">
        <f t="shared" ref="F37:N37" si="6">SUM(F24:F36)</f>
        <v>322</v>
      </c>
      <c r="G37" s="199">
        <f t="shared" si="6"/>
        <v>8</v>
      </c>
      <c r="H37" s="154">
        <f t="shared" si="6"/>
        <v>330</v>
      </c>
      <c r="I37" s="203">
        <f t="shared" si="6"/>
        <v>3</v>
      </c>
      <c r="J37" s="155">
        <f t="shared" si="6"/>
        <v>333</v>
      </c>
      <c r="K37" s="201">
        <f t="shared" si="6"/>
        <v>36</v>
      </c>
      <c r="L37" s="199">
        <f t="shared" si="6"/>
        <v>14</v>
      </c>
      <c r="M37" s="155">
        <f t="shared" si="6"/>
        <v>50</v>
      </c>
      <c r="N37" s="201">
        <f t="shared" si="6"/>
        <v>21</v>
      </c>
    </row>
    <row r="38" spans="1:14">
      <c r="A38" s="14"/>
      <c r="B38" s="62"/>
      <c r="C38" s="62"/>
      <c r="D38" s="17"/>
      <c r="E38" s="60">
        <v>13</v>
      </c>
      <c r="F38" s="261">
        <v>2</v>
      </c>
      <c r="G38" s="261">
        <v>0</v>
      </c>
      <c r="H38" s="199">
        <f t="shared" si="4"/>
        <v>2</v>
      </c>
      <c r="I38" s="261">
        <v>0</v>
      </c>
      <c r="J38" s="199">
        <f t="shared" si="1"/>
        <v>2</v>
      </c>
      <c r="K38" s="116">
        <v>0</v>
      </c>
      <c r="L38" s="116">
        <v>1</v>
      </c>
      <c r="M38" s="202">
        <f>K38+L38</f>
        <v>1</v>
      </c>
      <c r="N38" s="116">
        <v>2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61">
        <v>0</v>
      </c>
      <c r="G39" s="261">
        <v>0</v>
      </c>
      <c r="H39" s="199">
        <f t="shared" si="4"/>
        <v>0</v>
      </c>
      <c r="I39" s="261">
        <v>0</v>
      </c>
      <c r="J39" s="199">
        <f t="shared" si="1"/>
        <v>0</v>
      </c>
      <c r="K39" s="116">
        <v>0</v>
      </c>
      <c r="L39" s="116">
        <v>0</v>
      </c>
      <c r="M39" s="202">
        <f t="shared" ref="M39:M50" si="7">K39+L39</f>
        <v>0</v>
      </c>
      <c r="N39" s="116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61">
        <v>0</v>
      </c>
      <c r="G40" s="261">
        <v>0</v>
      </c>
      <c r="H40" s="199">
        <f t="shared" si="4"/>
        <v>0</v>
      </c>
      <c r="I40" s="261">
        <v>0</v>
      </c>
      <c r="J40" s="199">
        <f t="shared" si="1"/>
        <v>0</v>
      </c>
      <c r="K40" s="116">
        <v>0</v>
      </c>
      <c r="L40" s="116">
        <v>0</v>
      </c>
      <c r="M40" s="202">
        <f t="shared" si="7"/>
        <v>0</v>
      </c>
      <c r="N40" s="116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61">
        <v>0</v>
      </c>
      <c r="G41" s="261">
        <v>0</v>
      </c>
      <c r="H41" s="199">
        <f t="shared" si="4"/>
        <v>0</v>
      </c>
      <c r="I41" s="261">
        <v>0</v>
      </c>
      <c r="J41" s="199">
        <f t="shared" si="1"/>
        <v>0</v>
      </c>
      <c r="K41" s="116">
        <v>0</v>
      </c>
      <c r="L41" s="116">
        <v>0</v>
      </c>
      <c r="M41" s="202">
        <f t="shared" si="7"/>
        <v>0</v>
      </c>
      <c r="N41" s="116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61">
        <v>0</v>
      </c>
      <c r="G42" s="261">
        <v>0</v>
      </c>
      <c r="H42" s="199">
        <f t="shared" si="4"/>
        <v>0</v>
      </c>
      <c r="I42" s="261">
        <v>0</v>
      </c>
      <c r="J42" s="199">
        <f t="shared" si="1"/>
        <v>0</v>
      </c>
      <c r="K42" s="116">
        <v>0</v>
      </c>
      <c r="L42" s="116">
        <v>0</v>
      </c>
      <c r="M42" s="202">
        <f t="shared" si="7"/>
        <v>0</v>
      </c>
      <c r="N42" s="11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61">
        <v>0</v>
      </c>
      <c r="G43" s="261">
        <v>0</v>
      </c>
      <c r="H43" s="199">
        <f t="shared" si="4"/>
        <v>0</v>
      </c>
      <c r="I43" s="261">
        <v>0</v>
      </c>
      <c r="J43" s="199">
        <f t="shared" si="1"/>
        <v>0</v>
      </c>
      <c r="K43" s="116">
        <v>0</v>
      </c>
      <c r="L43" s="116">
        <v>0</v>
      </c>
      <c r="M43" s="202">
        <f t="shared" si="7"/>
        <v>0</v>
      </c>
      <c r="N43" s="116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61">
        <v>0</v>
      </c>
      <c r="G44" s="261">
        <v>0</v>
      </c>
      <c r="H44" s="199">
        <f t="shared" si="4"/>
        <v>0</v>
      </c>
      <c r="I44" s="261">
        <v>0</v>
      </c>
      <c r="J44" s="199">
        <f t="shared" si="1"/>
        <v>0</v>
      </c>
      <c r="K44" s="116">
        <v>0</v>
      </c>
      <c r="L44" s="116">
        <v>0</v>
      </c>
      <c r="M44" s="202">
        <f t="shared" si="7"/>
        <v>0</v>
      </c>
      <c r="N44" s="116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61">
        <v>0</v>
      </c>
      <c r="G45" s="261">
        <v>0</v>
      </c>
      <c r="H45" s="199">
        <f t="shared" si="4"/>
        <v>0</v>
      </c>
      <c r="I45" s="261">
        <v>0</v>
      </c>
      <c r="J45" s="199">
        <f t="shared" si="1"/>
        <v>0</v>
      </c>
      <c r="K45" s="116">
        <v>0</v>
      </c>
      <c r="L45" s="116">
        <v>0</v>
      </c>
      <c r="M45" s="202">
        <f t="shared" si="7"/>
        <v>0</v>
      </c>
      <c r="N45" s="116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61">
        <v>0</v>
      </c>
      <c r="G46" s="261">
        <v>0</v>
      </c>
      <c r="H46" s="199">
        <f t="shared" si="4"/>
        <v>0</v>
      </c>
      <c r="I46" s="261">
        <v>0</v>
      </c>
      <c r="J46" s="199">
        <f t="shared" si="1"/>
        <v>0</v>
      </c>
      <c r="K46" s="116">
        <v>0</v>
      </c>
      <c r="L46" s="116">
        <v>0</v>
      </c>
      <c r="M46" s="202">
        <f t="shared" si="7"/>
        <v>0</v>
      </c>
      <c r="N46" s="116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61">
        <v>0</v>
      </c>
      <c r="G47" s="261">
        <v>0</v>
      </c>
      <c r="H47" s="199">
        <f t="shared" si="4"/>
        <v>0</v>
      </c>
      <c r="I47" s="261">
        <v>0</v>
      </c>
      <c r="J47" s="199">
        <f t="shared" si="1"/>
        <v>0</v>
      </c>
      <c r="K47" s="116">
        <v>0</v>
      </c>
      <c r="L47" s="116">
        <v>0</v>
      </c>
      <c r="M47" s="202">
        <f t="shared" si="7"/>
        <v>0</v>
      </c>
      <c r="N47" s="116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61">
        <v>0</v>
      </c>
      <c r="G48" s="261">
        <v>0</v>
      </c>
      <c r="H48" s="199">
        <f t="shared" si="4"/>
        <v>0</v>
      </c>
      <c r="I48" s="261">
        <v>0</v>
      </c>
      <c r="J48" s="199">
        <f t="shared" si="1"/>
        <v>0</v>
      </c>
      <c r="K48" s="116">
        <v>0</v>
      </c>
      <c r="L48" s="116">
        <v>0</v>
      </c>
      <c r="M48" s="202">
        <f t="shared" si="7"/>
        <v>0</v>
      </c>
      <c r="N48" s="116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61">
        <v>0</v>
      </c>
      <c r="G49" s="261">
        <v>0</v>
      </c>
      <c r="H49" s="199">
        <f t="shared" si="4"/>
        <v>0</v>
      </c>
      <c r="I49" s="261">
        <v>0</v>
      </c>
      <c r="J49" s="199">
        <f t="shared" si="1"/>
        <v>0</v>
      </c>
      <c r="K49" s="116">
        <v>0</v>
      </c>
      <c r="L49" s="116">
        <v>0</v>
      </c>
      <c r="M49" s="202">
        <f t="shared" si="7"/>
        <v>0</v>
      </c>
      <c r="N49" s="116">
        <v>0</v>
      </c>
    </row>
    <row r="50" spans="1:14">
      <c r="A50" s="14"/>
      <c r="B50" s="12"/>
      <c r="C50" s="13"/>
      <c r="D50" s="12"/>
      <c r="E50" s="62">
        <v>1</v>
      </c>
      <c r="F50" s="262">
        <v>0</v>
      </c>
      <c r="G50" s="262">
        <v>0</v>
      </c>
      <c r="H50" s="204">
        <f t="shared" si="4"/>
        <v>0</v>
      </c>
      <c r="I50" s="262">
        <v>1</v>
      </c>
      <c r="J50" s="204">
        <f t="shared" si="1"/>
        <v>1</v>
      </c>
      <c r="K50" s="117">
        <v>0</v>
      </c>
      <c r="L50" s="117">
        <v>0</v>
      </c>
      <c r="M50" s="205">
        <f t="shared" si="7"/>
        <v>0</v>
      </c>
      <c r="N50" s="117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199">
        <f t="shared" ref="F51:N51" si="8">SUM(F38:F50)</f>
        <v>2</v>
      </c>
      <c r="G51" s="199">
        <f t="shared" si="8"/>
        <v>0</v>
      </c>
      <c r="H51" s="199">
        <f t="shared" si="8"/>
        <v>2</v>
      </c>
      <c r="I51" s="199">
        <f t="shared" si="8"/>
        <v>1</v>
      </c>
      <c r="J51" s="199">
        <f t="shared" si="8"/>
        <v>3</v>
      </c>
      <c r="K51" s="199">
        <f t="shared" si="8"/>
        <v>0</v>
      </c>
      <c r="L51" s="199">
        <f t="shared" si="8"/>
        <v>1</v>
      </c>
      <c r="M51" s="199">
        <f t="shared" si="8"/>
        <v>1</v>
      </c>
      <c r="N51" s="199">
        <f t="shared" si="8"/>
        <v>2</v>
      </c>
    </row>
    <row r="52" spans="1:14">
      <c r="A52" s="56"/>
      <c r="B52" s="309" t="s">
        <v>37</v>
      </c>
      <c r="C52" s="310"/>
      <c r="D52" s="310"/>
      <c r="E52" s="311"/>
      <c r="F52" s="261"/>
      <c r="G52" s="261"/>
      <c r="H52" s="261"/>
      <c r="I52" s="261"/>
      <c r="J52" s="261"/>
      <c r="K52" s="261"/>
      <c r="L52" s="261"/>
      <c r="M52" s="261">
        <f>SUM(K52:L52)</f>
        <v>0</v>
      </c>
      <c r="N52" s="261"/>
    </row>
    <row r="53" spans="1:14" ht="12.75" customHeight="1">
      <c r="A53" s="56"/>
      <c r="B53" s="308" t="s">
        <v>40</v>
      </c>
      <c r="C53" s="308"/>
      <c r="D53" s="308"/>
      <c r="E53" s="308"/>
      <c r="F53" s="206">
        <f t="shared" ref="F53:N53" si="9">+F23+F37+F51+F52</f>
        <v>504</v>
      </c>
      <c r="G53" s="206">
        <f t="shared" si="9"/>
        <v>17</v>
      </c>
      <c r="H53" s="206">
        <f t="shared" si="9"/>
        <v>521</v>
      </c>
      <c r="I53" s="206">
        <f t="shared" si="9"/>
        <v>10</v>
      </c>
      <c r="J53" s="206">
        <f t="shared" si="9"/>
        <v>531</v>
      </c>
      <c r="K53" s="206">
        <f t="shared" si="9"/>
        <v>60</v>
      </c>
      <c r="L53" s="206">
        <f t="shared" si="9"/>
        <v>19</v>
      </c>
      <c r="M53" s="206">
        <f t="shared" si="9"/>
        <v>79</v>
      </c>
      <c r="N53" s="206">
        <f t="shared" si="9"/>
        <v>27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opLeftCell="B1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73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69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141">
        <v>95</v>
      </c>
      <c r="G10" s="141">
        <v>0</v>
      </c>
      <c r="H10" s="141">
        <f t="shared" ref="H10:H21" si="0">F10+G10</f>
        <v>95</v>
      </c>
      <c r="I10" s="141">
        <v>0</v>
      </c>
      <c r="J10" s="141">
        <f t="shared" ref="J10:J22" si="1">H10+I10</f>
        <v>95</v>
      </c>
      <c r="K10" s="142">
        <v>27</v>
      </c>
      <c r="L10" s="142">
        <v>3</v>
      </c>
      <c r="M10" s="143">
        <f t="shared" ref="M10:M22" si="2">K10+L10</f>
        <v>30</v>
      </c>
      <c r="N10" s="142">
        <v>6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41">
        <v>1</v>
      </c>
      <c r="G11" s="141">
        <v>0</v>
      </c>
      <c r="H11" s="141">
        <f t="shared" si="0"/>
        <v>1</v>
      </c>
      <c r="I11" s="141">
        <v>0</v>
      </c>
      <c r="J11" s="141">
        <f t="shared" si="1"/>
        <v>1</v>
      </c>
      <c r="K11" s="142">
        <v>0</v>
      </c>
      <c r="L11" s="142">
        <v>0</v>
      </c>
      <c r="M11" s="143">
        <f t="shared" si="2"/>
        <v>0</v>
      </c>
      <c r="N11" s="142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41">
        <v>2</v>
      </c>
      <c r="G12" s="141">
        <v>0</v>
      </c>
      <c r="H12" s="141">
        <f t="shared" si="0"/>
        <v>2</v>
      </c>
      <c r="I12" s="141">
        <v>0</v>
      </c>
      <c r="J12" s="141">
        <f t="shared" si="1"/>
        <v>2</v>
      </c>
      <c r="K12" s="142">
        <v>0</v>
      </c>
      <c r="L12" s="142">
        <v>0</v>
      </c>
      <c r="M12" s="143">
        <f t="shared" si="2"/>
        <v>0</v>
      </c>
      <c r="N12" s="142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41">
        <v>1</v>
      </c>
      <c r="G13" s="141">
        <v>0</v>
      </c>
      <c r="H13" s="141">
        <f t="shared" si="0"/>
        <v>1</v>
      </c>
      <c r="I13" s="141">
        <v>0</v>
      </c>
      <c r="J13" s="141">
        <f t="shared" si="1"/>
        <v>1</v>
      </c>
      <c r="K13" s="142">
        <v>0</v>
      </c>
      <c r="L13" s="142">
        <v>0</v>
      </c>
      <c r="M13" s="143">
        <f t="shared" si="2"/>
        <v>0</v>
      </c>
      <c r="N13" s="142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41">
        <v>7</v>
      </c>
      <c r="G14" s="141">
        <v>0</v>
      </c>
      <c r="H14" s="141">
        <f t="shared" si="0"/>
        <v>7</v>
      </c>
      <c r="I14" s="141">
        <v>0</v>
      </c>
      <c r="J14" s="141">
        <f t="shared" si="1"/>
        <v>7</v>
      </c>
      <c r="K14" s="142">
        <v>0</v>
      </c>
      <c r="L14" s="142">
        <v>0</v>
      </c>
      <c r="M14" s="143">
        <f t="shared" si="2"/>
        <v>0</v>
      </c>
      <c r="N14" s="142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41">
        <v>0</v>
      </c>
      <c r="G15" s="141">
        <v>0</v>
      </c>
      <c r="H15" s="141">
        <f t="shared" si="0"/>
        <v>0</v>
      </c>
      <c r="I15" s="141">
        <v>0</v>
      </c>
      <c r="J15" s="141">
        <f t="shared" si="1"/>
        <v>0</v>
      </c>
      <c r="K15" s="142">
        <v>0</v>
      </c>
      <c r="L15" s="142">
        <v>0</v>
      </c>
      <c r="M15" s="143">
        <f t="shared" si="2"/>
        <v>0</v>
      </c>
      <c r="N15" s="142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41">
        <v>14</v>
      </c>
      <c r="G16" s="141">
        <v>0</v>
      </c>
      <c r="H16" s="141">
        <f t="shared" si="0"/>
        <v>14</v>
      </c>
      <c r="I16" s="141">
        <v>0</v>
      </c>
      <c r="J16" s="141">
        <f t="shared" si="1"/>
        <v>14</v>
      </c>
      <c r="K16" s="142">
        <v>0</v>
      </c>
      <c r="L16" s="142">
        <v>0</v>
      </c>
      <c r="M16" s="143">
        <f t="shared" si="2"/>
        <v>0</v>
      </c>
      <c r="N16" s="142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41">
        <v>2</v>
      </c>
      <c r="G17" s="141">
        <v>0</v>
      </c>
      <c r="H17" s="141">
        <f t="shared" si="0"/>
        <v>2</v>
      </c>
      <c r="I17" s="141">
        <v>0</v>
      </c>
      <c r="J17" s="141">
        <f t="shared" si="1"/>
        <v>2</v>
      </c>
      <c r="K17" s="142">
        <v>0</v>
      </c>
      <c r="L17" s="142">
        <v>0</v>
      </c>
      <c r="M17" s="143">
        <f t="shared" si="2"/>
        <v>0</v>
      </c>
      <c r="N17" s="142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41">
        <v>8</v>
      </c>
      <c r="G18" s="141">
        <v>0</v>
      </c>
      <c r="H18" s="141">
        <f t="shared" si="0"/>
        <v>8</v>
      </c>
      <c r="I18" s="141">
        <v>0</v>
      </c>
      <c r="J18" s="141">
        <f t="shared" si="1"/>
        <v>8</v>
      </c>
      <c r="K18" s="142">
        <v>0</v>
      </c>
      <c r="L18" s="142">
        <v>0</v>
      </c>
      <c r="M18" s="143">
        <f t="shared" si="2"/>
        <v>0</v>
      </c>
      <c r="N18" s="142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41">
        <v>4</v>
      </c>
      <c r="G19" s="141">
        <v>0</v>
      </c>
      <c r="H19" s="141">
        <f t="shared" si="0"/>
        <v>4</v>
      </c>
      <c r="I19" s="141">
        <v>0</v>
      </c>
      <c r="J19" s="141">
        <f t="shared" si="1"/>
        <v>4</v>
      </c>
      <c r="K19" s="142">
        <v>0</v>
      </c>
      <c r="L19" s="142">
        <v>0</v>
      </c>
      <c r="M19" s="143">
        <f t="shared" si="2"/>
        <v>0</v>
      </c>
      <c r="N19" s="142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41">
        <v>0</v>
      </c>
      <c r="G20" s="141">
        <v>0</v>
      </c>
      <c r="H20" s="141">
        <f t="shared" si="0"/>
        <v>0</v>
      </c>
      <c r="I20" s="141">
        <v>0</v>
      </c>
      <c r="J20" s="141">
        <f t="shared" si="1"/>
        <v>0</v>
      </c>
      <c r="K20" s="142">
        <v>0</v>
      </c>
      <c r="L20" s="142">
        <v>0</v>
      </c>
      <c r="M20" s="143">
        <f t="shared" si="2"/>
        <v>0</v>
      </c>
      <c r="N20" s="142">
        <v>0</v>
      </c>
    </row>
    <row r="21" spans="1:14">
      <c r="A21" s="14"/>
      <c r="B21" s="10"/>
      <c r="C21" s="15"/>
      <c r="D21" s="9"/>
      <c r="E21" s="63">
        <v>2</v>
      </c>
      <c r="F21" s="141">
        <v>0</v>
      </c>
      <c r="G21" s="141">
        <v>2</v>
      </c>
      <c r="H21" s="141">
        <f t="shared" si="0"/>
        <v>2</v>
      </c>
      <c r="I21" s="141">
        <v>0</v>
      </c>
      <c r="J21" s="141">
        <f t="shared" si="1"/>
        <v>2</v>
      </c>
      <c r="K21" s="142">
        <v>0</v>
      </c>
      <c r="L21" s="142">
        <v>0</v>
      </c>
      <c r="M21" s="143">
        <f t="shared" si="2"/>
        <v>0</v>
      </c>
      <c r="N21" s="142">
        <v>0</v>
      </c>
    </row>
    <row r="22" spans="1:14">
      <c r="A22" s="14"/>
      <c r="B22" s="12"/>
      <c r="C22" s="16"/>
      <c r="D22" s="9"/>
      <c r="E22" s="62">
        <v>1</v>
      </c>
      <c r="F22" s="141">
        <v>0</v>
      </c>
      <c r="G22" s="141">
        <v>2</v>
      </c>
      <c r="H22" s="141">
        <v>2</v>
      </c>
      <c r="I22" s="141">
        <v>4</v>
      </c>
      <c r="J22" s="141">
        <f t="shared" si="1"/>
        <v>6</v>
      </c>
      <c r="K22" s="142">
        <v>0</v>
      </c>
      <c r="L22" s="142">
        <v>0</v>
      </c>
      <c r="M22" s="143">
        <f t="shared" si="2"/>
        <v>0</v>
      </c>
      <c r="N22" s="142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141">
        <f>SUM(F10:F22)</f>
        <v>134</v>
      </c>
      <c r="G23" s="141">
        <f>SUM(G10:G22)</f>
        <v>4</v>
      </c>
      <c r="H23" s="141">
        <f t="shared" ref="H23:H37" si="3">F23+G23</f>
        <v>138</v>
      </c>
      <c r="I23" s="141">
        <v>4</v>
      </c>
      <c r="J23" s="144">
        <f>SUM(J10:J22)</f>
        <v>142</v>
      </c>
      <c r="K23" s="145">
        <f>SUM(K10:K22)</f>
        <v>27</v>
      </c>
      <c r="L23" s="145">
        <f>SUM(L10:L22)</f>
        <v>3</v>
      </c>
      <c r="M23" s="141">
        <f>SUM(M10:M22)</f>
        <v>30</v>
      </c>
      <c r="N23" s="141">
        <f>SUM(N10:N22)</f>
        <v>6</v>
      </c>
    </row>
    <row r="24" spans="1:14">
      <c r="A24" s="14"/>
      <c r="B24" s="10"/>
      <c r="C24" s="10"/>
      <c r="D24" s="13"/>
      <c r="E24" s="12">
        <v>13</v>
      </c>
      <c r="F24" s="141">
        <v>206</v>
      </c>
      <c r="G24" s="141">
        <v>0</v>
      </c>
      <c r="H24" s="141">
        <f t="shared" si="3"/>
        <v>206</v>
      </c>
      <c r="I24" s="141">
        <v>0</v>
      </c>
      <c r="J24" s="141">
        <f t="shared" ref="J24:J36" si="4">H24+I24</f>
        <v>206</v>
      </c>
      <c r="K24" s="142">
        <v>32</v>
      </c>
      <c r="L24" s="142">
        <v>10</v>
      </c>
      <c r="M24" s="142">
        <f t="shared" ref="M24:M36" si="5">K24+L24</f>
        <v>42</v>
      </c>
      <c r="N24" s="142">
        <v>14</v>
      </c>
    </row>
    <row r="25" spans="1:14">
      <c r="A25" s="14"/>
      <c r="B25" s="10"/>
      <c r="C25" s="10" t="s">
        <v>0</v>
      </c>
      <c r="D25" s="13"/>
      <c r="E25" s="63">
        <v>12</v>
      </c>
      <c r="F25" s="141">
        <v>6</v>
      </c>
      <c r="G25" s="141">
        <v>0</v>
      </c>
      <c r="H25" s="141">
        <f t="shared" si="3"/>
        <v>6</v>
      </c>
      <c r="I25" s="141">
        <v>0</v>
      </c>
      <c r="J25" s="141">
        <f t="shared" si="4"/>
        <v>6</v>
      </c>
      <c r="K25" s="142">
        <v>0</v>
      </c>
      <c r="L25" s="142">
        <v>0</v>
      </c>
      <c r="M25" s="142">
        <f t="shared" si="5"/>
        <v>0</v>
      </c>
      <c r="N25" s="142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41">
        <v>2</v>
      </c>
      <c r="G26" s="141">
        <v>0</v>
      </c>
      <c r="H26" s="141">
        <f t="shared" si="3"/>
        <v>2</v>
      </c>
      <c r="I26" s="141">
        <v>0</v>
      </c>
      <c r="J26" s="141">
        <f t="shared" si="4"/>
        <v>2</v>
      </c>
      <c r="K26" s="142">
        <v>0</v>
      </c>
      <c r="L26" s="142">
        <v>0</v>
      </c>
      <c r="M26" s="142">
        <f t="shared" si="5"/>
        <v>0</v>
      </c>
      <c r="N26" s="142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41">
        <v>1</v>
      </c>
      <c r="G27" s="141">
        <v>0</v>
      </c>
      <c r="H27" s="141">
        <f t="shared" si="3"/>
        <v>1</v>
      </c>
      <c r="I27" s="141">
        <v>0</v>
      </c>
      <c r="J27" s="141">
        <f t="shared" si="4"/>
        <v>1</v>
      </c>
      <c r="K27" s="142">
        <v>0</v>
      </c>
      <c r="L27" s="142">
        <v>1</v>
      </c>
      <c r="M27" s="142">
        <f t="shared" si="5"/>
        <v>1</v>
      </c>
      <c r="N27" s="142">
        <v>2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41">
        <v>9</v>
      </c>
      <c r="G28" s="141">
        <v>0</v>
      </c>
      <c r="H28" s="141">
        <f t="shared" si="3"/>
        <v>9</v>
      </c>
      <c r="I28" s="141">
        <v>0</v>
      </c>
      <c r="J28" s="141">
        <f t="shared" si="4"/>
        <v>9</v>
      </c>
      <c r="K28" s="142">
        <v>0</v>
      </c>
      <c r="L28" s="142">
        <v>0</v>
      </c>
      <c r="M28" s="142">
        <f t="shared" si="5"/>
        <v>0</v>
      </c>
      <c r="N28" s="142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41">
        <v>2</v>
      </c>
      <c r="G29" s="141">
        <v>0</v>
      </c>
      <c r="H29" s="141">
        <f t="shared" si="3"/>
        <v>2</v>
      </c>
      <c r="I29" s="141">
        <v>0</v>
      </c>
      <c r="J29" s="141">
        <f t="shared" si="4"/>
        <v>2</v>
      </c>
      <c r="K29" s="142">
        <v>0</v>
      </c>
      <c r="L29" s="142">
        <v>0</v>
      </c>
      <c r="M29" s="142">
        <f t="shared" si="5"/>
        <v>0</v>
      </c>
      <c r="N29" s="142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41">
        <v>8</v>
      </c>
      <c r="G30" s="141">
        <v>0</v>
      </c>
      <c r="H30" s="141">
        <f t="shared" si="3"/>
        <v>8</v>
      </c>
      <c r="I30" s="141">
        <v>0</v>
      </c>
      <c r="J30" s="141">
        <f t="shared" si="4"/>
        <v>8</v>
      </c>
      <c r="K30" s="142">
        <v>0</v>
      </c>
      <c r="L30" s="142">
        <v>0</v>
      </c>
      <c r="M30" s="142">
        <f t="shared" si="5"/>
        <v>0</v>
      </c>
      <c r="N30" s="142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41">
        <v>3</v>
      </c>
      <c r="G31" s="141">
        <v>0</v>
      </c>
      <c r="H31" s="141">
        <f t="shared" si="3"/>
        <v>3</v>
      </c>
      <c r="I31" s="141">
        <v>0</v>
      </c>
      <c r="J31" s="141">
        <f t="shared" si="4"/>
        <v>3</v>
      </c>
      <c r="K31" s="142">
        <v>0</v>
      </c>
      <c r="L31" s="142">
        <v>0</v>
      </c>
      <c r="M31" s="142">
        <f t="shared" si="5"/>
        <v>0</v>
      </c>
      <c r="N31" s="142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41">
        <v>11</v>
      </c>
      <c r="G32" s="141">
        <v>0</v>
      </c>
      <c r="H32" s="141">
        <f t="shared" si="3"/>
        <v>11</v>
      </c>
      <c r="I32" s="141">
        <v>0</v>
      </c>
      <c r="J32" s="141">
        <f t="shared" si="4"/>
        <v>11</v>
      </c>
      <c r="K32" s="142">
        <v>0</v>
      </c>
      <c r="L32" s="142">
        <v>0</v>
      </c>
      <c r="M32" s="142">
        <f t="shared" si="5"/>
        <v>0</v>
      </c>
      <c r="N32" s="142">
        <v>0</v>
      </c>
    </row>
    <row r="33" spans="1:14">
      <c r="A33" s="14"/>
      <c r="B33" s="10"/>
      <c r="C33" s="10"/>
      <c r="D33" s="13"/>
      <c r="E33" s="63">
        <v>4</v>
      </c>
      <c r="F33" s="141">
        <v>7</v>
      </c>
      <c r="G33" s="141">
        <v>0</v>
      </c>
      <c r="H33" s="141">
        <f t="shared" si="3"/>
        <v>7</v>
      </c>
      <c r="I33" s="141">
        <v>0</v>
      </c>
      <c r="J33" s="141">
        <f t="shared" si="4"/>
        <v>7</v>
      </c>
      <c r="K33" s="142">
        <v>0</v>
      </c>
      <c r="L33" s="142">
        <v>0</v>
      </c>
      <c r="M33" s="142">
        <f t="shared" si="5"/>
        <v>0</v>
      </c>
      <c r="N33" s="142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41">
        <v>0</v>
      </c>
      <c r="G34" s="141">
        <v>0</v>
      </c>
      <c r="H34" s="141">
        <f t="shared" si="3"/>
        <v>0</v>
      </c>
      <c r="I34" s="141">
        <v>0</v>
      </c>
      <c r="J34" s="141">
        <f t="shared" si="4"/>
        <v>0</v>
      </c>
      <c r="K34" s="142">
        <v>0</v>
      </c>
      <c r="L34" s="142">
        <v>0</v>
      </c>
      <c r="M34" s="142">
        <f t="shared" si="5"/>
        <v>0</v>
      </c>
      <c r="N34" s="142">
        <v>0</v>
      </c>
    </row>
    <row r="35" spans="1:14">
      <c r="A35" s="14"/>
      <c r="B35" s="10"/>
      <c r="C35" s="10"/>
      <c r="D35" s="13"/>
      <c r="E35" s="63">
        <v>2</v>
      </c>
      <c r="F35" s="141">
        <v>0</v>
      </c>
      <c r="G35" s="141">
        <v>4</v>
      </c>
      <c r="H35" s="141">
        <f t="shared" si="3"/>
        <v>4</v>
      </c>
      <c r="I35" s="141">
        <v>0</v>
      </c>
      <c r="J35" s="141">
        <f t="shared" si="4"/>
        <v>4</v>
      </c>
      <c r="K35" s="142">
        <v>0</v>
      </c>
      <c r="L35" s="142">
        <v>0</v>
      </c>
      <c r="M35" s="142">
        <f t="shared" si="5"/>
        <v>0</v>
      </c>
      <c r="N35" s="142">
        <v>0</v>
      </c>
    </row>
    <row r="36" spans="1:14">
      <c r="A36" s="14"/>
      <c r="B36" s="12"/>
      <c r="C36" s="12"/>
      <c r="D36" s="13"/>
      <c r="E36" s="62">
        <v>1</v>
      </c>
      <c r="F36" s="141">
        <v>0</v>
      </c>
      <c r="G36" s="141">
        <v>3</v>
      </c>
      <c r="H36" s="141">
        <f t="shared" si="3"/>
        <v>3</v>
      </c>
      <c r="I36" s="141">
        <v>12</v>
      </c>
      <c r="J36" s="141">
        <f t="shared" si="4"/>
        <v>15</v>
      </c>
      <c r="K36" s="142">
        <v>0</v>
      </c>
      <c r="L36" s="142">
        <v>0</v>
      </c>
      <c r="M36" s="142">
        <f t="shared" si="5"/>
        <v>0</v>
      </c>
      <c r="N36" s="142">
        <v>0</v>
      </c>
    </row>
    <row r="37" spans="1:14" ht="12.75" customHeight="1">
      <c r="A37" s="14"/>
      <c r="B37" s="309" t="s">
        <v>19</v>
      </c>
      <c r="C37" s="310"/>
      <c r="D37" s="310"/>
      <c r="E37" s="310"/>
      <c r="F37" s="145">
        <f>SUM(F24:F36)</f>
        <v>255</v>
      </c>
      <c r="G37" s="141">
        <f>SUM(G24:G36)</f>
        <v>7</v>
      </c>
      <c r="H37" s="141">
        <f t="shared" si="3"/>
        <v>262</v>
      </c>
      <c r="I37" s="146">
        <v>12</v>
      </c>
      <c r="J37" s="144">
        <f>SUM(J24:J36)</f>
        <v>274</v>
      </c>
      <c r="K37" s="145">
        <f>SUM(K24:K36)</f>
        <v>32</v>
      </c>
      <c r="L37" s="141">
        <f>SUM(L24:L36)</f>
        <v>11</v>
      </c>
      <c r="M37" s="144">
        <f>SUM(M24:M36)</f>
        <v>43</v>
      </c>
      <c r="N37" s="145">
        <f>SUM(N24:N36)</f>
        <v>16</v>
      </c>
    </row>
    <row r="38" spans="1:14">
      <c r="A38" s="14"/>
      <c r="B38" s="62"/>
      <c r="C38" s="62"/>
      <c r="D38" s="17"/>
      <c r="E38" s="60">
        <v>13</v>
      </c>
      <c r="F38" s="141">
        <v>0</v>
      </c>
      <c r="G38" s="141">
        <v>0</v>
      </c>
      <c r="H38" s="141">
        <v>0</v>
      </c>
      <c r="I38" s="141">
        <v>0</v>
      </c>
      <c r="J38" s="141">
        <f t="shared" ref="J38:J50" si="6">H38+I38</f>
        <v>0</v>
      </c>
      <c r="K38" s="142">
        <v>0</v>
      </c>
      <c r="L38" s="142">
        <v>0</v>
      </c>
      <c r="M38" s="142">
        <f t="shared" ref="M38:M50" si="7">K38+L38</f>
        <v>0</v>
      </c>
      <c r="N38" s="142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41">
        <v>0</v>
      </c>
      <c r="G39" s="141">
        <v>0</v>
      </c>
      <c r="H39" s="141">
        <v>0</v>
      </c>
      <c r="I39" s="141">
        <v>0</v>
      </c>
      <c r="J39" s="141">
        <f t="shared" si="6"/>
        <v>0</v>
      </c>
      <c r="K39" s="142">
        <v>0</v>
      </c>
      <c r="L39" s="142">
        <v>0</v>
      </c>
      <c r="M39" s="142">
        <f t="shared" si="7"/>
        <v>0</v>
      </c>
      <c r="N39" s="142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41">
        <v>0</v>
      </c>
      <c r="G40" s="141">
        <v>0</v>
      </c>
      <c r="H40" s="141">
        <v>0</v>
      </c>
      <c r="I40" s="141">
        <v>0</v>
      </c>
      <c r="J40" s="141">
        <f t="shared" si="6"/>
        <v>0</v>
      </c>
      <c r="K40" s="142">
        <v>0</v>
      </c>
      <c r="L40" s="142">
        <v>0</v>
      </c>
      <c r="M40" s="142">
        <f t="shared" si="7"/>
        <v>0</v>
      </c>
      <c r="N40" s="142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41">
        <v>0</v>
      </c>
      <c r="G41" s="141">
        <v>0</v>
      </c>
      <c r="H41" s="141">
        <v>0</v>
      </c>
      <c r="I41" s="141">
        <v>0</v>
      </c>
      <c r="J41" s="141">
        <f t="shared" si="6"/>
        <v>0</v>
      </c>
      <c r="K41" s="142">
        <v>0</v>
      </c>
      <c r="L41" s="142">
        <v>0</v>
      </c>
      <c r="M41" s="142">
        <f t="shared" si="7"/>
        <v>0</v>
      </c>
      <c r="N41" s="142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41">
        <v>0</v>
      </c>
      <c r="G42" s="141">
        <v>0</v>
      </c>
      <c r="H42" s="141">
        <v>0</v>
      </c>
      <c r="I42" s="141">
        <v>0</v>
      </c>
      <c r="J42" s="141">
        <f t="shared" si="6"/>
        <v>0</v>
      </c>
      <c r="K42" s="142">
        <v>0</v>
      </c>
      <c r="L42" s="142">
        <v>0</v>
      </c>
      <c r="M42" s="142">
        <f t="shared" si="7"/>
        <v>0</v>
      </c>
      <c r="N42" s="142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41">
        <v>0</v>
      </c>
      <c r="G43" s="141">
        <v>0</v>
      </c>
      <c r="H43" s="141">
        <v>0</v>
      </c>
      <c r="I43" s="141">
        <v>0</v>
      </c>
      <c r="J43" s="141">
        <f t="shared" si="6"/>
        <v>0</v>
      </c>
      <c r="K43" s="142">
        <v>0</v>
      </c>
      <c r="L43" s="142">
        <v>0</v>
      </c>
      <c r="M43" s="142">
        <f t="shared" si="7"/>
        <v>0</v>
      </c>
      <c r="N43" s="142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41">
        <v>0</v>
      </c>
      <c r="G44" s="141">
        <v>0</v>
      </c>
      <c r="H44" s="141">
        <v>0</v>
      </c>
      <c r="I44" s="141">
        <v>0</v>
      </c>
      <c r="J44" s="141">
        <f t="shared" si="6"/>
        <v>0</v>
      </c>
      <c r="K44" s="142">
        <v>0</v>
      </c>
      <c r="L44" s="142">
        <v>0</v>
      </c>
      <c r="M44" s="142">
        <f t="shared" si="7"/>
        <v>0</v>
      </c>
      <c r="N44" s="142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41">
        <v>0</v>
      </c>
      <c r="G45" s="141">
        <v>0</v>
      </c>
      <c r="H45" s="141">
        <v>0</v>
      </c>
      <c r="I45" s="141">
        <v>0</v>
      </c>
      <c r="J45" s="141">
        <f t="shared" si="6"/>
        <v>0</v>
      </c>
      <c r="K45" s="142">
        <v>0</v>
      </c>
      <c r="L45" s="142">
        <v>0</v>
      </c>
      <c r="M45" s="142">
        <f t="shared" si="7"/>
        <v>0</v>
      </c>
      <c r="N45" s="142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41">
        <v>0</v>
      </c>
      <c r="G46" s="141">
        <v>0</v>
      </c>
      <c r="H46" s="141">
        <v>0</v>
      </c>
      <c r="I46" s="141">
        <v>0</v>
      </c>
      <c r="J46" s="141">
        <f t="shared" si="6"/>
        <v>0</v>
      </c>
      <c r="K46" s="142">
        <v>0</v>
      </c>
      <c r="L46" s="142">
        <v>0</v>
      </c>
      <c r="M46" s="142">
        <f t="shared" si="7"/>
        <v>0</v>
      </c>
      <c r="N46" s="142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41">
        <v>0</v>
      </c>
      <c r="G47" s="141">
        <v>0</v>
      </c>
      <c r="H47" s="141">
        <f t="shared" ref="H47:H50" si="8">F47+G47</f>
        <v>0</v>
      </c>
      <c r="I47" s="141">
        <v>0</v>
      </c>
      <c r="J47" s="141">
        <f t="shared" si="6"/>
        <v>0</v>
      </c>
      <c r="K47" s="142">
        <v>0</v>
      </c>
      <c r="L47" s="142">
        <v>0</v>
      </c>
      <c r="M47" s="142">
        <f t="shared" si="7"/>
        <v>0</v>
      </c>
      <c r="N47" s="142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41">
        <v>0</v>
      </c>
      <c r="G48" s="141">
        <v>0</v>
      </c>
      <c r="H48" s="141">
        <f t="shared" si="8"/>
        <v>0</v>
      </c>
      <c r="I48" s="141">
        <v>0</v>
      </c>
      <c r="J48" s="141">
        <f t="shared" si="6"/>
        <v>0</v>
      </c>
      <c r="K48" s="142">
        <v>0</v>
      </c>
      <c r="L48" s="142">
        <v>0</v>
      </c>
      <c r="M48" s="142">
        <f t="shared" si="7"/>
        <v>0</v>
      </c>
      <c r="N48" s="142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41">
        <v>0</v>
      </c>
      <c r="G49" s="141">
        <v>0</v>
      </c>
      <c r="H49" s="141">
        <f t="shared" si="8"/>
        <v>0</v>
      </c>
      <c r="I49" s="141">
        <v>0</v>
      </c>
      <c r="J49" s="141">
        <f t="shared" si="6"/>
        <v>0</v>
      </c>
      <c r="K49" s="142">
        <v>0</v>
      </c>
      <c r="L49" s="142">
        <v>0</v>
      </c>
      <c r="M49" s="142">
        <f t="shared" si="7"/>
        <v>0</v>
      </c>
      <c r="N49" s="142">
        <v>0</v>
      </c>
    </row>
    <row r="50" spans="1:14">
      <c r="A50" s="14"/>
      <c r="B50" s="12"/>
      <c r="C50" s="13"/>
      <c r="D50" s="12"/>
      <c r="E50" s="62">
        <v>1</v>
      </c>
      <c r="F50" s="147">
        <v>0</v>
      </c>
      <c r="G50" s="147">
        <v>0</v>
      </c>
      <c r="H50" s="147">
        <f t="shared" si="8"/>
        <v>0</v>
      </c>
      <c r="I50" s="147">
        <v>0</v>
      </c>
      <c r="J50" s="147">
        <f t="shared" si="6"/>
        <v>0</v>
      </c>
      <c r="K50" s="148">
        <v>0</v>
      </c>
      <c r="L50" s="148">
        <v>0</v>
      </c>
      <c r="M50" s="148">
        <f t="shared" si="7"/>
        <v>0</v>
      </c>
      <c r="N50" s="148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141">
        <v>0</v>
      </c>
      <c r="G51" s="141">
        <f t="shared" ref="G51:N51" si="9">SUM(G38:G50)</f>
        <v>0</v>
      </c>
      <c r="H51" s="141">
        <f t="shared" si="9"/>
        <v>0</v>
      </c>
      <c r="I51" s="141">
        <f t="shared" si="9"/>
        <v>0</v>
      </c>
      <c r="J51" s="141">
        <f t="shared" si="9"/>
        <v>0</v>
      </c>
      <c r="K51" s="141">
        <f t="shared" si="9"/>
        <v>0</v>
      </c>
      <c r="L51" s="141">
        <f t="shared" si="9"/>
        <v>0</v>
      </c>
      <c r="M51" s="141">
        <f t="shared" si="9"/>
        <v>0</v>
      </c>
      <c r="N51" s="141">
        <f t="shared" si="9"/>
        <v>0</v>
      </c>
    </row>
    <row r="52" spans="1:14">
      <c r="A52" s="56"/>
      <c r="B52" s="309" t="s">
        <v>37</v>
      </c>
      <c r="C52" s="310"/>
      <c r="D52" s="310"/>
      <c r="E52" s="311"/>
      <c r="F52" s="141"/>
      <c r="G52" s="141"/>
      <c r="H52" s="141"/>
      <c r="I52" s="141"/>
      <c r="J52" s="141"/>
      <c r="K52" s="141"/>
      <c r="L52" s="141"/>
      <c r="M52" s="141"/>
      <c r="N52" s="141"/>
    </row>
    <row r="53" spans="1:14" ht="12.75" customHeight="1">
      <c r="A53" s="56"/>
      <c r="B53" s="308" t="s">
        <v>40</v>
      </c>
      <c r="C53" s="308"/>
      <c r="D53" s="308"/>
      <c r="E53" s="308"/>
      <c r="F53" s="149">
        <f>+F23+F37+F51+F52</f>
        <v>389</v>
      </c>
      <c r="G53" s="149">
        <f>+G23+G37+G51+G52</f>
        <v>11</v>
      </c>
      <c r="H53" s="149">
        <f>+H23+H37+H51+H52</f>
        <v>400</v>
      </c>
      <c r="I53" s="149">
        <v>16</v>
      </c>
      <c r="J53" s="149">
        <f>+J23+J37+J51+J52</f>
        <v>416</v>
      </c>
      <c r="K53" s="149">
        <f>+K23+K37+K51+K52</f>
        <v>59</v>
      </c>
      <c r="L53" s="149">
        <f>+L23+L37+L51+L52</f>
        <v>14</v>
      </c>
      <c r="M53" s="149">
        <f>+M23+M37+M51+M52</f>
        <v>73</v>
      </c>
      <c r="N53" s="149">
        <f>+N23+N37+N51+N52</f>
        <v>22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B53:E53"/>
    <mergeCell ref="F8:H8"/>
    <mergeCell ref="I8:I9"/>
    <mergeCell ref="J8:J9"/>
    <mergeCell ref="K8:K9"/>
    <mergeCell ref="B23:E23"/>
    <mergeCell ref="B37:E37"/>
    <mergeCell ref="B51:E51"/>
    <mergeCell ref="B52:E52"/>
    <mergeCell ref="D2:J2"/>
    <mergeCell ref="D3:J3"/>
    <mergeCell ref="B4:E4"/>
    <mergeCell ref="B5:N5"/>
    <mergeCell ref="B7:E9"/>
    <mergeCell ref="F7:J7"/>
    <mergeCell ref="K7:N7"/>
    <mergeCell ref="N8:N9"/>
    <mergeCell ref="L8:L9"/>
    <mergeCell ref="M8:M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74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69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261">
        <v>108</v>
      </c>
      <c r="G10" s="261">
        <v>6</v>
      </c>
      <c r="H10" s="199">
        <f>F10+G10</f>
        <v>114</v>
      </c>
      <c r="I10" s="261">
        <v>0</v>
      </c>
      <c r="J10" s="199">
        <f>H10+I10</f>
        <v>114</v>
      </c>
      <c r="K10" s="116">
        <v>62</v>
      </c>
      <c r="L10" s="116">
        <v>11</v>
      </c>
      <c r="M10" s="200">
        <f>K10+L10</f>
        <v>73</v>
      </c>
      <c r="N10" s="170">
        <v>14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61">
        <v>3</v>
      </c>
      <c r="G11" s="261">
        <v>0</v>
      </c>
      <c r="H11" s="199">
        <f t="shared" ref="H11:H22" si="0">F11+G11</f>
        <v>3</v>
      </c>
      <c r="I11" s="261">
        <v>0</v>
      </c>
      <c r="J11" s="199">
        <f t="shared" ref="J11:J50" si="1">H11+I11</f>
        <v>3</v>
      </c>
      <c r="K11" s="116">
        <v>0</v>
      </c>
      <c r="L11" s="116">
        <v>0</v>
      </c>
      <c r="M11" s="200">
        <f t="shared" ref="M11:M22" si="2">K11+L11</f>
        <v>0</v>
      </c>
      <c r="N11" s="170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61">
        <v>3</v>
      </c>
      <c r="G12" s="261">
        <v>0</v>
      </c>
      <c r="H12" s="199">
        <f t="shared" si="0"/>
        <v>3</v>
      </c>
      <c r="I12" s="261">
        <v>0</v>
      </c>
      <c r="J12" s="199">
        <f t="shared" si="1"/>
        <v>3</v>
      </c>
      <c r="K12" s="116">
        <v>0</v>
      </c>
      <c r="L12" s="116">
        <v>0</v>
      </c>
      <c r="M12" s="200">
        <f t="shared" si="2"/>
        <v>0</v>
      </c>
      <c r="N12" s="170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61">
        <v>3</v>
      </c>
      <c r="G13" s="261">
        <v>0</v>
      </c>
      <c r="H13" s="199">
        <f t="shared" si="0"/>
        <v>3</v>
      </c>
      <c r="I13" s="261">
        <v>0</v>
      </c>
      <c r="J13" s="199">
        <f t="shared" si="1"/>
        <v>3</v>
      </c>
      <c r="K13" s="116">
        <v>0</v>
      </c>
      <c r="L13" s="116">
        <v>1</v>
      </c>
      <c r="M13" s="200">
        <f t="shared" si="2"/>
        <v>1</v>
      </c>
      <c r="N13" s="170">
        <v>2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61">
        <v>2</v>
      </c>
      <c r="G14" s="261">
        <v>4</v>
      </c>
      <c r="H14" s="199">
        <f t="shared" si="0"/>
        <v>6</v>
      </c>
      <c r="I14" s="261">
        <v>0</v>
      </c>
      <c r="J14" s="199">
        <f t="shared" si="1"/>
        <v>6</v>
      </c>
      <c r="K14" s="116">
        <v>0</v>
      </c>
      <c r="L14" s="116">
        <v>0</v>
      </c>
      <c r="M14" s="200">
        <f t="shared" si="2"/>
        <v>0</v>
      </c>
      <c r="N14" s="170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61">
        <v>36</v>
      </c>
      <c r="G15" s="261">
        <v>3</v>
      </c>
      <c r="H15" s="199">
        <f t="shared" si="0"/>
        <v>39</v>
      </c>
      <c r="I15" s="261">
        <v>0</v>
      </c>
      <c r="J15" s="199">
        <f t="shared" si="1"/>
        <v>39</v>
      </c>
      <c r="K15" s="116">
        <v>1</v>
      </c>
      <c r="L15" s="116">
        <v>0</v>
      </c>
      <c r="M15" s="200">
        <f t="shared" si="2"/>
        <v>1</v>
      </c>
      <c r="N15" s="170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61">
        <v>21</v>
      </c>
      <c r="G16" s="261">
        <v>4</v>
      </c>
      <c r="H16" s="199">
        <f t="shared" si="0"/>
        <v>25</v>
      </c>
      <c r="I16" s="261">
        <v>0</v>
      </c>
      <c r="J16" s="199">
        <f t="shared" si="1"/>
        <v>25</v>
      </c>
      <c r="K16" s="116">
        <v>0</v>
      </c>
      <c r="L16" s="116">
        <v>1</v>
      </c>
      <c r="M16" s="200">
        <f t="shared" si="2"/>
        <v>1</v>
      </c>
      <c r="N16" s="170">
        <v>1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61">
        <v>32</v>
      </c>
      <c r="G17" s="261">
        <v>10</v>
      </c>
      <c r="H17" s="199">
        <f t="shared" si="0"/>
        <v>42</v>
      </c>
      <c r="I17" s="261">
        <v>0</v>
      </c>
      <c r="J17" s="199">
        <f t="shared" si="1"/>
        <v>42</v>
      </c>
      <c r="K17" s="116">
        <v>0</v>
      </c>
      <c r="L17" s="116">
        <v>0</v>
      </c>
      <c r="M17" s="200">
        <f t="shared" si="2"/>
        <v>0</v>
      </c>
      <c r="N17" s="170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61">
        <v>12</v>
      </c>
      <c r="G18" s="261">
        <v>1</v>
      </c>
      <c r="H18" s="199">
        <f t="shared" si="0"/>
        <v>13</v>
      </c>
      <c r="I18" s="261">
        <v>0</v>
      </c>
      <c r="J18" s="199">
        <f t="shared" si="1"/>
        <v>13</v>
      </c>
      <c r="K18" s="116">
        <v>0</v>
      </c>
      <c r="L18" s="116">
        <v>0</v>
      </c>
      <c r="M18" s="200">
        <f t="shared" si="2"/>
        <v>0</v>
      </c>
      <c r="N18" s="170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61">
        <v>7</v>
      </c>
      <c r="G19" s="261">
        <v>3</v>
      </c>
      <c r="H19" s="199">
        <f t="shared" si="0"/>
        <v>10</v>
      </c>
      <c r="I19" s="261">
        <v>0</v>
      </c>
      <c r="J19" s="199">
        <f t="shared" si="1"/>
        <v>10</v>
      </c>
      <c r="K19" s="116">
        <v>0</v>
      </c>
      <c r="L19" s="116">
        <v>0</v>
      </c>
      <c r="M19" s="200">
        <f t="shared" si="2"/>
        <v>0</v>
      </c>
      <c r="N19" s="170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61">
        <v>0</v>
      </c>
      <c r="G20" s="261">
        <v>3</v>
      </c>
      <c r="H20" s="199">
        <f t="shared" si="0"/>
        <v>3</v>
      </c>
      <c r="I20" s="261">
        <v>0</v>
      </c>
      <c r="J20" s="199">
        <f t="shared" si="1"/>
        <v>3</v>
      </c>
      <c r="K20" s="116">
        <v>0</v>
      </c>
      <c r="L20" s="116">
        <v>0</v>
      </c>
      <c r="M20" s="200">
        <f t="shared" si="2"/>
        <v>0</v>
      </c>
      <c r="N20" s="170">
        <v>0</v>
      </c>
    </row>
    <row r="21" spans="1:14">
      <c r="A21" s="14"/>
      <c r="B21" s="10"/>
      <c r="C21" s="15"/>
      <c r="D21" s="9"/>
      <c r="E21" s="63">
        <v>2</v>
      </c>
      <c r="F21" s="261">
        <v>0</v>
      </c>
      <c r="G21" s="261">
        <v>5</v>
      </c>
      <c r="H21" s="199">
        <f t="shared" si="0"/>
        <v>5</v>
      </c>
      <c r="I21" s="261">
        <v>0</v>
      </c>
      <c r="J21" s="199">
        <f t="shared" si="1"/>
        <v>5</v>
      </c>
      <c r="K21" s="116">
        <v>0</v>
      </c>
      <c r="L21" s="116">
        <v>0</v>
      </c>
      <c r="M21" s="200">
        <f t="shared" si="2"/>
        <v>0</v>
      </c>
      <c r="N21" s="170">
        <v>0</v>
      </c>
    </row>
    <row r="22" spans="1:14">
      <c r="A22" s="14"/>
      <c r="B22" s="12"/>
      <c r="C22" s="16"/>
      <c r="D22" s="9"/>
      <c r="E22" s="62">
        <v>1</v>
      </c>
      <c r="F22" s="261">
        <v>0</v>
      </c>
      <c r="G22" s="261">
        <v>5</v>
      </c>
      <c r="H22" s="199">
        <f t="shared" si="0"/>
        <v>5</v>
      </c>
      <c r="I22" s="261">
        <v>15</v>
      </c>
      <c r="J22" s="199">
        <f t="shared" si="1"/>
        <v>20</v>
      </c>
      <c r="K22" s="116">
        <v>0</v>
      </c>
      <c r="L22" s="116">
        <v>0</v>
      </c>
      <c r="M22" s="200">
        <f t="shared" si="2"/>
        <v>0</v>
      </c>
      <c r="N22" s="170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199">
        <f t="shared" ref="F23:N23" si="3">SUM(F10:F22)</f>
        <v>227</v>
      </c>
      <c r="G23" s="199">
        <f t="shared" si="3"/>
        <v>44</v>
      </c>
      <c r="H23" s="155">
        <f t="shared" si="3"/>
        <v>271</v>
      </c>
      <c r="I23" s="199">
        <f t="shared" si="3"/>
        <v>15</v>
      </c>
      <c r="J23" s="155">
        <f t="shared" si="3"/>
        <v>286</v>
      </c>
      <c r="K23" s="201">
        <f t="shared" si="3"/>
        <v>63</v>
      </c>
      <c r="L23" s="201">
        <f t="shared" si="3"/>
        <v>13</v>
      </c>
      <c r="M23" s="199">
        <f t="shared" si="3"/>
        <v>76</v>
      </c>
      <c r="N23" s="199">
        <f t="shared" si="3"/>
        <v>17</v>
      </c>
    </row>
    <row r="24" spans="1:14">
      <c r="A24" s="14"/>
      <c r="B24" s="10"/>
      <c r="C24" s="10"/>
      <c r="D24" s="13"/>
      <c r="E24" s="12">
        <v>13</v>
      </c>
      <c r="F24" s="198">
        <v>243</v>
      </c>
      <c r="G24" s="261">
        <v>31</v>
      </c>
      <c r="H24" s="199">
        <f>F24+G24</f>
        <v>274</v>
      </c>
      <c r="I24" s="261">
        <v>0</v>
      </c>
      <c r="J24" s="199">
        <f t="shared" si="1"/>
        <v>274</v>
      </c>
      <c r="K24" s="116">
        <v>86</v>
      </c>
      <c r="L24" s="116">
        <v>17</v>
      </c>
      <c r="M24" s="202">
        <f>K24+L24</f>
        <v>103</v>
      </c>
      <c r="N24" s="116">
        <v>20</v>
      </c>
    </row>
    <row r="25" spans="1:14">
      <c r="A25" s="14"/>
      <c r="B25" s="10"/>
      <c r="C25" s="10" t="s">
        <v>0</v>
      </c>
      <c r="D25" s="13"/>
      <c r="E25" s="63">
        <v>12</v>
      </c>
      <c r="F25" s="198">
        <v>5</v>
      </c>
      <c r="G25" s="261">
        <v>0</v>
      </c>
      <c r="H25" s="199">
        <f t="shared" ref="H25:H50" si="4">F25+G25</f>
        <v>5</v>
      </c>
      <c r="I25" s="261">
        <v>0</v>
      </c>
      <c r="J25" s="199">
        <f t="shared" si="1"/>
        <v>5</v>
      </c>
      <c r="K25" s="116">
        <v>0</v>
      </c>
      <c r="L25" s="116">
        <v>0</v>
      </c>
      <c r="M25" s="202">
        <f t="shared" ref="M25:M36" si="5">K25+L25</f>
        <v>0</v>
      </c>
      <c r="N25" s="116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98">
        <v>3</v>
      </c>
      <c r="G26" s="261">
        <v>0</v>
      </c>
      <c r="H26" s="199">
        <f t="shared" si="4"/>
        <v>3</v>
      </c>
      <c r="I26" s="261">
        <v>0</v>
      </c>
      <c r="J26" s="199">
        <f t="shared" si="1"/>
        <v>3</v>
      </c>
      <c r="K26" s="116">
        <v>0</v>
      </c>
      <c r="L26" s="116">
        <v>0</v>
      </c>
      <c r="M26" s="202">
        <f t="shared" si="5"/>
        <v>0</v>
      </c>
      <c r="N26" s="116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98">
        <v>5</v>
      </c>
      <c r="G27" s="261">
        <v>0</v>
      </c>
      <c r="H27" s="199">
        <f t="shared" si="4"/>
        <v>5</v>
      </c>
      <c r="I27" s="261">
        <v>0</v>
      </c>
      <c r="J27" s="199">
        <f t="shared" si="1"/>
        <v>5</v>
      </c>
      <c r="K27" s="116">
        <v>0</v>
      </c>
      <c r="L27" s="116">
        <v>0</v>
      </c>
      <c r="M27" s="202">
        <f t="shared" si="5"/>
        <v>0</v>
      </c>
      <c r="N27" s="116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98">
        <v>3</v>
      </c>
      <c r="G28" s="261">
        <v>0</v>
      </c>
      <c r="H28" s="199">
        <f t="shared" si="4"/>
        <v>3</v>
      </c>
      <c r="I28" s="261">
        <v>0</v>
      </c>
      <c r="J28" s="199">
        <f t="shared" si="1"/>
        <v>3</v>
      </c>
      <c r="K28" s="116">
        <v>0</v>
      </c>
      <c r="L28" s="116">
        <v>0</v>
      </c>
      <c r="M28" s="202">
        <f t="shared" si="5"/>
        <v>0</v>
      </c>
      <c r="N28" s="11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98">
        <v>15</v>
      </c>
      <c r="G29" s="261">
        <v>0</v>
      </c>
      <c r="H29" s="199">
        <f t="shared" si="4"/>
        <v>15</v>
      </c>
      <c r="I29" s="261">
        <v>0</v>
      </c>
      <c r="J29" s="199">
        <f t="shared" si="1"/>
        <v>15</v>
      </c>
      <c r="K29" s="116">
        <v>0</v>
      </c>
      <c r="L29" s="116">
        <v>0</v>
      </c>
      <c r="M29" s="202">
        <f t="shared" si="5"/>
        <v>0</v>
      </c>
      <c r="N29" s="116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98">
        <v>9</v>
      </c>
      <c r="G30" s="261">
        <v>2</v>
      </c>
      <c r="H30" s="199">
        <f t="shared" si="4"/>
        <v>11</v>
      </c>
      <c r="I30" s="261">
        <v>0</v>
      </c>
      <c r="J30" s="199">
        <f t="shared" si="1"/>
        <v>11</v>
      </c>
      <c r="K30" s="116">
        <v>0</v>
      </c>
      <c r="L30" s="116">
        <v>0</v>
      </c>
      <c r="M30" s="202">
        <f t="shared" si="5"/>
        <v>0</v>
      </c>
      <c r="N30" s="116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98">
        <v>12</v>
      </c>
      <c r="G31" s="261">
        <v>2</v>
      </c>
      <c r="H31" s="199">
        <f t="shared" si="4"/>
        <v>14</v>
      </c>
      <c r="I31" s="261">
        <v>0</v>
      </c>
      <c r="J31" s="199">
        <f t="shared" si="1"/>
        <v>14</v>
      </c>
      <c r="K31" s="116">
        <v>0</v>
      </c>
      <c r="L31" s="116">
        <v>0</v>
      </c>
      <c r="M31" s="202">
        <f t="shared" si="5"/>
        <v>0</v>
      </c>
      <c r="N31" s="116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98">
        <v>13</v>
      </c>
      <c r="G32" s="261">
        <v>0</v>
      </c>
      <c r="H32" s="199">
        <f t="shared" si="4"/>
        <v>13</v>
      </c>
      <c r="I32" s="261">
        <v>0</v>
      </c>
      <c r="J32" s="199">
        <f t="shared" si="1"/>
        <v>13</v>
      </c>
      <c r="K32" s="116">
        <v>0</v>
      </c>
      <c r="L32" s="116">
        <v>0</v>
      </c>
      <c r="M32" s="202">
        <f t="shared" si="5"/>
        <v>0</v>
      </c>
      <c r="N32" s="116">
        <v>0</v>
      </c>
    </row>
    <row r="33" spans="1:14">
      <c r="A33" s="14"/>
      <c r="B33" s="10"/>
      <c r="C33" s="10"/>
      <c r="D33" s="13"/>
      <c r="E33" s="63">
        <v>4</v>
      </c>
      <c r="F33" s="198">
        <v>7</v>
      </c>
      <c r="G33" s="261">
        <v>1</v>
      </c>
      <c r="H33" s="199">
        <f t="shared" si="4"/>
        <v>8</v>
      </c>
      <c r="I33" s="261">
        <v>0</v>
      </c>
      <c r="J33" s="199">
        <f t="shared" si="1"/>
        <v>8</v>
      </c>
      <c r="K33" s="116">
        <v>0</v>
      </c>
      <c r="L33" s="116">
        <v>0</v>
      </c>
      <c r="M33" s="202">
        <f t="shared" si="5"/>
        <v>0</v>
      </c>
      <c r="N33" s="116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98">
        <v>0</v>
      </c>
      <c r="G34" s="261">
        <v>4</v>
      </c>
      <c r="H34" s="199">
        <f t="shared" si="4"/>
        <v>4</v>
      </c>
      <c r="I34" s="261">
        <v>0</v>
      </c>
      <c r="J34" s="199">
        <f t="shared" si="1"/>
        <v>4</v>
      </c>
      <c r="K34" s="116">
        <v>0</v>
      </c>
      <c r="L34" s="116">
        <v>1</v>
      </c>
      <c r="M34" s="202">
        <f t="shared" si="5"/>
        <v>1</v>
      </c>
      <c r="N34" s="116">
        <v>1</v>
      </c>
    </row>
    <row r="35" spans="1:14">
      <c r="A35" s="14"/>
      <c r="B35" s="10"/>
      <c r="C35" s="10"/>
      <c r="D35" s="13"/>
      <c r="E35" s="63">
        <v>2</v>
      </c>
      <c r="F35" s="198">
        <v>0</v>
      </c>
      <c r="G35" s="261">
        <v>4</v>
      </c>
      <c r="H35" s="199">
        <f t="shared" si="4"/>
        <v>4</v>
      </c>
      <c r="I35" s="261">
        <v>0</v>
      </c>
      <c r="J35" s="199">
        <f t="shared" si="1"/>
        <v>4</v>
      </c>
      <c r="K35" s="116">
        <v>0</v>
      </c>
      <c r="L35" s="116">
        <v>0</v>
      </c>
      <c r="M35" s="202">
        <f t="shared" si="5"/>
        <v>0</v>
      </c>
      <c r="N35" s="116">
        <v>0</v>
      </c>
    </row>
    <row r="36" spans="1:14">
      <c r="A36" s="14"/>
      <c r="B36" s="12"/>
      <c r="C36" s="12"/>
      <c r="D36" s="13"/>
      <c r="E36" s="62">
        <v>1</v>
      </c>
      <c r="F36" s="251">
        <v>0</v>
      </c>
      <c r="G36" s="261">
        <v>11</v>
      </c>
      <c r="H36" s="199">
        <f t="shared" si="4"/>
        <v>11</v>
      </c>
      <c r="I36" s="261">
        <v>18</v>
      </c>
      <c r="J36" s="199">
        <f t="shared" si="1"/>
        <v>29</v>
      </c>
      <c r="K36" s="116">
        <v>0</v>
      </c>
      <c r="L36" s="116">
        <v>1</v>
      </c>
      <c r="M36" s="202">
        <f t="shared" si="5"/>
        <v>1</v>
      </c>
      <c r="N36" s="116">
        <v>1</v>
      </c>
    </row>
    <row r="37" spans="1:14" ht="12.75" customHeight="1">
      <c r="A37" s="14"/>
      <c r="B37" s="309" t="s">
        <v>19</v>
      </c>
      <c r="C37" s="310"/>
      <c r="D37" s="310"/>
      <c r="E37" s="310"/>
      <c r="F37" s="201">
        <f t="shared" ref="F37:N37" si="6">SUM(F24:F36)</f>
        <v>315</v>
      </c>
      <c r="G37" s="199">
        <f t="shared" si="6"/>
        <v>55</v>
      </c>
      <c r="H37" s="154">
        <f t="shared" si="6"/>
        <v>370</v>
      </c>
      <c r="I37" s="203">
        <f t="shared" si="6"/>
        <v>18</v>
      </c>
      <c r="J37" s="155">
        <f t="shared" si="6"/>
        <v>388</v>
      </c>
      <c r="K37" s="201">
        <f t="shared" si="6"/>
        <v>86</v>
      </c>
      <c r="L37" s="199">
        <f t="shared" si="6"/>
        <v>19</v>
      </c>
      <c r="M37" s="155">
        <f t="shared" si="6"/>
        <v>105</v>
      </c>
      <c r="N37" s="201">
        <f t="shared" si="6"/>
        <v>22</v>
      </c>
    </row>
    <row r="38" spans="1:14">
      <c r="A38" s="14"/>
      <c r="B38" s="62"/>
      <c r="C38" s="62"/>
      <c r="D38" s="17"/>
      <c r="E38" s="60">
        <v>13</v>
      </c>
      <c r="F38" s="261">
        <v>1</v>
      </c>
      <c r="G38" s="198">
        <v>0</v>
      </c>
      <c r="H38" s="199">
        <f t="shared" si="4"/>
        <v>1</v>
      </c>
      <c r="I38" s="198">
        <v>0</v>
      </c>
      <c r="J38" s="199">
        <f t="shared" si="1"/>
        <v>1</v>
      </c>
      <c r="K38" s="198">
        <v>0</v>
      </c>
      <c r="L38" s="198">
        <v>0</v>
      </c>
      <c r="M38" s="202">
        <f>K38+L38</f>
        <v>0</v>
      </c>
      <c r="N38" s="198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98">
        <v>0</v>
      </c>
      <c r="G39" s="198">
        <v>0</v>
      </c>
      <c r="H39" s="199">
        <f t="shared" si="4"/>
        <v>0</v>
      </c>
      <c r="I39" s="198">
        <v>0</v>
      </c>
      <c r="J39" s="199">
        <f t="shared" si="1"/>
        <v>0</v>
      </c>
      <c r="K39" s="198">
        <v>0</v>
      </c>
      <c r="L39" s="198">
        <v>0</v>
      </c>
      <c r="M39" s="202">
        <f t="shared" ref="M39:M50" si="7">K39+L39</f>
        <v>0</v>
      </c>
      <c r="N39" s="198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98">
        <v>0</v>
      </c>
      <c r="G40" s="198">
        <v>0</v>
      </c>
      <c r="H40" s="199">
        <f t="shared" si="4"/>
        <v>0</v>
      </c>
      <c r="I40" s="198">
        <v>0</v>
      </c>
      <c r="J40" s="199">
        <f t="shared" si="1"/>
        <v>0</v>
      </c>
      <c r="K40" s="198">
        <v>0</v>
      </c>
      <c r="L40" s="198">
        <v>0</v>
      </c>
      <c r="M40" s="202">
        <f t="shared" si="7"/>
        <v>0</v>
      </c>
      <c r="N40" s="198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98">
        <v>0</v>
      </c>
      <c r="G41" s="198">
        <v>0</v>
      </c>
      <c r="H41" s="199">
        <f t="shared" si="4"/>
        <v>0</v>
      </c>
      <c r="I41" s="198">
        <v>0</v>
      </c>
      <c r="J41" s="199">
        <f t="shared" si="1"/>
        <v>0</v>
      </c>
      <c r="K41" s="198">
        <v>0</v>
      </c>
      <c r="L41" s="198">
        <v>0</v>
      </c>
      <c r="M41" s="202">
        <f t="shared" si="7"/>
        <v>0</v>
      </c>
      <c r="N41" s="198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98">
        <v>0</v>
      </c>
      <c r="G42" s="198">
        <v>0</v>
      </c>
      <c r="H42" s="199">
        <f t="shared" si="4"/>
        <v>0</v>
      </c>
      <c r="I42" s="198">
        <v>0</v>
      </c>
      <c r="J42" s="199">
        <f t="shared" si="1"/>
        <v>0</v>
      </c>
      <c r="K42" s="198">
        <v>0</v>
      </c>
      <c r="L42" s="198">
        <v>0</v>
      </c>
      <c r="M42" s="202">
        <f t="shared" si="7"/>
        <v>0</v>
      </c>
      <c r="N42" s="198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98">
        <v>0</v>
      </c>
      <c r="G43" s="198">
        <v>0</v>
      </c>
      <c r="H43" s="199">
        <f t="shared" si="4"/>
        <v>0</v>
      </c>
      <c r="I43" s="198">
        <v>0</v>
      </c>
      <c r="J43" s="199">
        <f t="shared" si="1"/>
        <v>0</v>
      </c>
      <c r="K43" s="198">
        <v>0</v>
      </c>
      <c r="L43" s="198">
        <v>0</v>
      </c>
      <c r="M43" s="202">
        <f t="shared" si="7"/>
        <v>0</v>
      </c>
      <c r="N43" s="198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98">
        <v>0</v>
      </c>
      <c r="G44" s="198">
        <v>0</v>
      </c>
      <c r="H44" s="199">
        <f t="shared" si="4"/>
        <v>0</v>
      </c>
      <c r="I44" s="198">
        <v>0</v>
      </c>
      <c r="J44" s="199">
        <f t="shared" si="1"/>
        <v>0</v>
      </c>
      <c r="K44" s="198">
        <v>0</v>
      </c>
      <c r="L44" s="198">
        <v>0</v>
      </c>
      <c r="M44" s="202">
        <f t="shared" si="7"/>
        <v>0</v>
      </c>
      <c r="N44" s="198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98">
        <v>0</v>
      </c>
      <c r="G45" s="198">
        <v>0</v>
      </c>
      <c r="H45" s="199">
        <f t="shared" si="4"/>
        <v>0</v>
      </c>
      <c r="I45" s="198">
        <v>0</v>
      </c>
      <c r="J45" s="199">
        <f t="shared" si="1"/>
        <v>0</v>
      </c>
      <c r="K45" s="198">
        <v>0</v>
      </c>
      <c r="L45" s="198">
        <v>0</v>
      </c>
      <c r="M45" s="202">
        <f t="shared" si="7"/>
        <v>0</v>
      </c>
      <c r="N45" s="198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98">
        <v>0</v>
      </c>
      <c r="G46" s="198">
        <v>0</v>
      </c>
      <c r="H46" s="199">
        <f t="shared" si="4"/>
        <v>0</v>
      </c>
      <c r="I46" s="198">
        <v>0</v>
      </c>
      <c r="J46" s="199">
        <f t="shared" si="1"/>
        <v>0</v>
      </c>
      <c r="K46" s="198">
        <v>0</v>
      </c>
      <c r="L46" s="198">
        <v>0</v>
      </c>
      <c r="M46" s="202">
        <f t="shared" si="7"/>
        <v>0</v>
      </c>
      <c r="N46" s="198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98">
        <v>0</v>
      </c>
      <c r="G47" s="198">
        <v>0</v>
      </c>
      <c r="H47" s="199">
        <f t="shared" si="4"/>
        <v>0</v>
      </c>
      <c r="I47" s="198">
        <v>0</v>
      </c>
      <c r="J47" s="199">
        <f t="shared" si="1"/>
        <v>0</v>
      </c>
      <c r="K47" s="198">
        <v>0</v>
      </c>
      <c r="L47" s="198">
        <v>0</v>
      </c>
      <c r="M47" s="202">
        <f t="shared" si="7"/>
        <v>0</v>
      </c>
      <c r="N47" s="198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98">
        <v>0</v>
      </c>
      <c r="G48" s="198">
        <v>0</v>
      </c>
      <c r="H48" s="199">
        <f t="shared" si="4"/>
        <v>0</v>
      </c>
      <c r="I48" s="198">
        <v>0</v>
      </c>
      <c r="J48" s="199">
        <f t="shared" si="1"/>
        <v>0</v>
      </c>
      <c r="K48" s="198">
        <v>0</v>
      </c>
      <c r="L48" s="198">
        <v>0</v>
      </c>
      <c r="M48" s="202">
        <f t="shared" si="7"/>
        <v>0</v>
      </c>
      <c r="N48" s="198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98">
        <v>0</v>
      </c>
      <c r="G49" s="198">
        <v>0</v>
      </c>
      <c r="H49" s="199">
        <f t="shared" si="4"/>
        <v>0</v>
      </c>
      <c r="I49" s="198">
        <v>0</v>
      </c>
      <c r="J49" s="199">
        <f t="shared" si="1"/>
        <v>0</v>
      </c>
      <c r="K49" s="198">
        <v>0</v>
      </c>
      <c r="L49" s="198">
        <v>0</v>
      </c>
      <c r="M49" s="202">
        <f t="shared" si="7"/>
        <v>0</v>
      </c>
      <c r="N49" s="198">
        <v>0</v>
      </c>
    </row>
    <row r="50" spans="1:14">
      <c r="A50" s="14"/>
      <c r="B50" s="12"/>
      <c r="C50" s="13"/>
      <c r="D50" s="12"/>
      <c r="E50" s="62">
        <v>1</v>
      </c>
      <c r="F50" s="198">
        <v>0</v>
      </c>
      <c r="G50" s="198">
        <v>0</v>
      </c>
      <c r="H50" s="204">
        <f t="shared" si="4"/>
        <v>0</v>
      </c>
      <c r="I50" s="198">
        <v>0</v>
      </c>
      <c r="J50" s="204">
        <f t="shared" si="1"/>
        <v>0</v>
      </c>
      <c r="K50" s="198">
        <v>0</v>
      </c>
      <c r="L50" s="198">
        <v>0</v>
      </c>
      <c r="M50" s="205">
        <f t="shared" si="7"/>
        <v>0</v>
      </c>
      <c r="N50" s="198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199">
        <f t="shared" ref="F51:N51" si="8">SUM(F38:F50)</f>
        <v>1</v>
      </c>
      <c r="G51" s="199">
        <f t="shared" si="8"/>
        <v>0</v>
      </c>
      <c r="H51" s="199">
        <f t="shared" si="8"/>
        <v>1</v>
      </c>
      <c r="I51" s="199">
        <f t="shared" si="8"/>
        <v>0</v>
      </c>
      <c r="J51" s="199">
        <f t="shared" si="8"/>
        <v>1</v>
      </c>
      <c r="K51" s="199">
        <f t="shared" si="8"/>
        <v>0</v>
      </c>
      <c r="L51" s="199">
        <f t="shared" si="8"/>
        <v>0</v>
      </c>
      <c r="M51" s="199">
        <f t="shared" si="8"/>
        <v>0</v>
      </c>
      <c r="N51" s="199">
        <f t="shared" si="8"/>
        <v>0</v>
      </c>
    </row>
    <row r="52" spans="1:14">
      <c r="A52" s="56"/>
      <c r="B52" s="309" t="s">
        <v>37</v>
      </c>
      <c r="C52" s="310"/>
      <c r="D52" s="310"/>
      <c r="E52" s="311"/>
      <c r="F52" s="261"/>
      <c r="G52" s="261"/>
      <c r="H52" s="261"/>
      <c r="I52" s="261"/>
      <c r="J52" s="261"/>
      <c r="K52" s="261"/>
      <c r="L52" s="261"/>
      <c r="M52" s="261">
        <f>SUM(K52:L52)</f>
        <v>0</v>
      </c>
      <c r="N52" s="261"/>
    </row>
    <row r="53" spans="1:14" ht="12.75" customHeight="1">
      <c r="A53" s="56"/>
      <c r="B53" s="308" t="s">
        <v>40</v>
      </c>
      <c r="C53" s="308"/>
      <c r="D53" s="308"/>
      <c r="E53" s="308"/>
      <c r="F53" s="206">
        <f t="shared" ref="F53:N53" si="9">+F23+F37+F51+F52</f>
        <v>543</v>
      </c>
      <c r="G53" s="206">
        <f t="shared" si="9"/>
        <v>99</v>
      </c>
      <c r="H53" s="206">
        <f t="shared" si="9"/>
        <v>642</v>
      </c>
      <c r="I53" s="206">
        <f t="shared" si="9"/>
        <v>33</v>
      </c>
      <c r="J53" s="206">
        <f t="shared" si="9"/>
        <v>675</v>
      </c>
      <c r="K53" s="206">
        <f t="shared" si="9"/>
        <v>149</v>
      </c>
      <c r="L53" s="206">
        <f t="shared" si="9"/>
        <v>32</v>
      </c>
      <c r="M53" s="206">
        <f t="shared" si="9"/>
        <v>181</v>
      </c>
      <c r="N53" s="206">
        <f t="shared" si="9"/>
        <v>39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75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>
        <v>15123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198">
        <v>84</v>
      </c>
      <c r="G10" s="198">
        <v>0</v>
      </c>
      <c r="H10" s="263">
        <f>F10+G10</f>
        <v>84</v>
      </c>
      <c r="I10" s="198">
        <v>0</v>
      </c>
      <c r="J10" s="263">
        <f>H10+I10</f>
        <v>84</v>
      </c>
      <c r="K10" s="170">
        <v>12</v>
      </c>
      <c r="L10" s="170">
        <v>2</v>
      </c>
      <c r="M10" s="264">
        <f>K10+L10</f>
        <v>14</v>
      </c>
      <c r="N10" s="170">
        <v>2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98">
        <v>4</v>
      </c>
      <c r="G11" s="198">
        <v>0</v>
      </c>
      <c r="H11" s="263">
        <f t="shared" ref="H11:H22" si="0">F11+G11</f>
        <v>4</v>
      </c>
      <c r="I11" s="198">
        <v>0</v>
      </c>
      <c r="J11" s="263">
        <f t="shared" ref="J11:J50" si="1">H11+I11</f>
        <v>4</v>
      </c>
      <c r="K11" s="170">
        <v>0</v>
      </c>
      <c r="L11" s="170">
        <v>0</v>
      </c>
      <c r="M11" s="264">
        <f t="shared" ref="M11:M22" si="2">K11+L11</f>
        <v>0</v>
      </c>
      <c r="N11" s="170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98">
        <v>3</v>
      </c>
      <c r="G12" s="198">
        <v>0</v>
      </c>
      <c r="H12" s="263">
        <f t="shared" si="0"/>
        <v>3</v>
      </c>
      <c r="I12" s="198">
        <v>0</v>
      </c>
      <c r="J12" s="263">
        <f t="shared" si="1"/>
        <v>3</v>
      </c>
      <c r="K12" s="170">
        <v>0</v>
      </c>
      <c r="L12" s="170">
        <v>0</v>
      </c>
      <c r="M12" s="264">
        <f t="shared" si="2"/>
        <v>0</v>
      </c>
      <c r="N12" s="170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98">
        <v>4</v>
      </c>
      <c r="G13" s="198">
        <v>0</v>
      </c>
      <c r="H13" s="263">
        <f t="shared" si="0"/>
        <v>4</v>
      </c>
      <c r="I13" s="198">
        <v>0</v>
      </c>
      <c r="J13" s="263">
        <f t="shared" si="1"/>
        <v>4</v>
      </c>
      <c r="K13" s="170">
        <v>0</v>
      </c>
      <c r="L13" s="170">
        <v>0</v>
      </c>
      <c r="M13" s="264">
        <f t="shared" si="2"/>
        <v>0</v>
      </c>
      <c r="N13" s="170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98">
        <v>4</v>
      </c>
      <c r="G14" s="198">
        <v>0</v>
      </c>
      <c r="H14" s="263">
        <f t="shared" si="0"/>
        <v>4</v>
      </c>
      <c r="I14" s="198">
        <v>0</v>
      </c>
      <c r="J14" s="263">
        <f t="shared" si="1"/>
        <v>4</v>
      </c>
      <c r="K14" s="170">
        <v>0</v>
      </c>
      <c r="L14" s="170">
        <v>0</v>
      </c>
      <c r="M14" s="264">
        <f t="shared" si="2"/>
        <v>0</v>
      </c>
      <c r="N14" s="170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98">
        <v>6</v>
      </c>
      <c r="G15" s="198">
        <v>0</v>
      </c>
      <c r="H15" s="263">
        <f t="shared" si="0"/>
        <v>6</v>
      </c>
      <c r="I15" s="198">
        <v>0</v>
      </c>
      <c r="J15" s="263">
        <f t="shared" si="1"/>
        <v>6</v>
      </c>
      <c r="K15" s="170">
        <v>0</v>
      </c>
      <c r="L15" s="170">
        <v>0</v>
      </c>
      <c r="M15" s="264">
        <f t="shared" si="2"/>
        <v>0</v>
      </c>
      <c r="N15" s="170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98">
        <v>1</v>
      </c>
      <c r="G16" s="198">
        <v>0</v>
      </c>
      <c r="H16" s="263">
        <f t="shared" si="0"/>
        <v>1</v>
      </c>
      <c r="I16" s="198">
        <v>0</v>
      </c>
      <c r="J16" s="263">
        <f t="shared" si="1"/>
        <v>1</v>
      </c>
      <c r="K16" s="170">
        <v>0</v>
      </c>
      <c r="L16" s="170">
        <v>0</v>
      </c>
      <c r="M16" s="264">
        <f t="shared" si="2"/>
        <v>0</v>
      </c>
      <c r="N16" s="170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98">
        <v>4</v>
      </c>
      <c r="G17" s="198">
        <v>0</v>
      </c>
      <c r="H17" s="263">
        <f t="shared" si="0"/>
        <v>4</v>
      </c>
      <c r="I17" s="198">
        <v>0</v>
      </c>
      <c r="J17" s="263">
        <f t="shared" si="1"/>
        <v>4</v>
      </c>
      <c r="K17" s="170">
        <v>0</v>
      </c>
      <c r="L17" s="170">
        <v>0</v>
      </c>
      <c r="M17" s="264">
        <f t="shared" si="2"/>
        <v>0</v>
      </c>
      <c r="N17" s="170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98">
        <v>13</v>
      </c>
      <c r="G18" s="198">
        <v>0</v>
      </c>
      <c r="H18" s="263">
        <f t="shared" si="0"/>
        <v>13</v>
      </c>
      <c r="I18" s="198">
        <v>0</v>
      </c>
      <c r="J18" s="263">
        <f t="shared" si="1"/>
        <v>13</v>
      </c>
      <c r="K18" s="170">
        <v>0</v>
      </c>
      <c r="L18" s="170">
        <v>0</v>
      </c>
      <c r="M18" s="264">
        <f t="shared" si="2"/>
        <v>0</v>
      </c>
      <c r="N18" s="170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198">
        <v>0</v>
      </c>
      <c r="G19" s="198">
        <v>0</v>
      </c>
      <c r="H19" s="263">
        <f t="shared" si="0"/>
        <v>0</v>
      </c>
      <c r="I19" s="198">
        <v>0</v>
      </c>
      <c r="J19" s="263">
        <f t="shared" si="1"/>
        <v>0</v>
      </c>
      <c r="K19" s="170">
        <v>0</v>
      </c>
      <c r="L19" s="170">
        <v>0</v>
      </c>
      <c r="M19" s="264">
        <f t="shared" si="2"/>
        <v>0</v>
      </c>
      <c r="N19" s="170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198">
        <v>0</v>
      </c>
      <c r="G20" s="198">
        <v>0</v>
      </c>
      <c r="H20" s="263">
        <f t="shared" si="0"/>
        <v>0</v>
      </c>
      <c r="I20" s="198">
        <v>0</v>
      </c>
      <c r="J20" s="263">
        <f t="shared" si="1"/>
        <v>0</v>
      </c>
      <c r="K20" s="170">
        <v>0</v>
      </c>
      <c r="L20" s="170">
        <v>0</v>
      </c>
      <c r="M20" s="264">
        <f t="shared" si="2"/>
        <v>0</v>
      </c>
      <c r="N20" s="170">
        <v>0</v>
      </c>
    </row>
    <row r="21" spans="1:14">
      <c r="A21" s="14"/>
      <c r="B21" s="10"/>
      <c r="C21" s="15"/>
      <c r="D21" s="9"/>
      <c r="E21" s="63">
        <v>2</v>
      </c>
      <c r="F21" s="198">
        <v>0</v>
      </c>
      <c r="G21" s="198">
        <v>0</v>
      </c>
      <c r="H21" s="263">
        <f t="shared" si="0"/>
        <v>0</v>
      </c>
      <c r="I21" s="198">
        <v>0</v>
      </c>
      <c r="J21" s="263">
        <f t="shared" si="1"/>
        <v>0</v>
      </c>
      <c r="K21" s="170">
        <v>0</v>
      </c>
      <c r="L21" s="170">
        <v>0</v>
      </c>
      <c r="M21" s="264">
        <f t="shared" si="2"/>
        <v>0</v>
      </c>
      <c r="N21" s="170">
        <v>0</v>
      </c>
    </row>
    <row r="22" spans="1:14">
      <c r="A22" s="14"/>
      <c r="B22" s="12"/>
      <c r="C22" s="16"/>
      <c r="D22" s="9"/>
      <c r="E22" s="62">
        <v>1</v>
      </c>
      <c r="F22" s="198">
        <v>0</v>
      </c>
      <c r="G22" s="198">
        <v>0</v>
      </c>
      <c r="H22" s="263">
        <f t="shared" si="0"/>
        <v>0</v>
      </c>
      <c r="I22" s="198">
        <v>1</v>
      </c>
      <c r="J22" s="263">
        <f t="shared" si="1"/>
        <v>1</v>
      </c>
      <c r="K22" s="170">
        <v>0</v>
      </c>
      <c r="L22" s="170">
        <v>0</v>
      </c>
      <c r="M22" s="264">
        <f t="shared" si="2"/>
        <v>0</v>
      </c>
      <c r="N22" s="170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263">
        <f t="shared" ref="F23:N23" si="3">SUM(F10:F22)</f>
        <v>123</v>
      </c>
      <c r="G23" s="263">
        <f t="shared" si="3"/>
        <v>0</v>
      </c>
      <c r="H23" s="265">
        <f t="shared" si="3"/>
        <v>123</v>
      </c>
      <c r="I23" s="263">
        <f t="shared" si="3"/>
        <v>1</v>
      </c>
      <c r="J23" s="265">
        <f t="shared" si="3"/>
        <v>124</v>
      </c>
      <c r="K23" s="266">
        <f t="shared" si="3"/>
        <v>12</v>
      </c>
      <c r="L23" s="266">
        <f t="shared" si="3"/>
        <v>2</v>
      </c>
      <c r="M23" s="263">
        <f t="shared" si="3"/>
        <v>14</v>
      </c>
      <c r="N23" s="263">
        <f t="shared" si="3"/>
        <v>2</v>
      </c>
    </row>
    <row r="24" spans="1:14">
      <c r="A24" s="14"/>
      <c r="B24" s="10"/>
      <c r="C24" s="10"/>
      <c r="D24" s="13"/>
      <c r="E24" s="12">
        <v>13</v>
      </c>
      <c r="F24" s="198">
        <v>191</v>
      </c>
      <c r="G24" s="198">
        <v>0</v>
      </c>
      <c r="H24" s="263">
        <f>F24+G24</f>
        <v>191</v>
      </c>
      <c r="I24" s="198">
        <v>0</v>
      </c>
      <c r="J24" s="263">
        <f t="shared" si="1"/>
        <v>191</v>
      </c>
      <c r="K24" s="170">
        <v>8</v>
      </c>
      <c r="L24" s="170">
        <v>3</v>
      </c>
      <c r="M24" s="267">
        <f>K24+L24</f>
        <v>11</v>
      </c>
      <c r="N24" s="170">
        <v>3</v>
      </c>
    </row>
    <row r="25" spans="1:14">
      <c r="A25" s="14"/>
      <c r="B25" s="10"/>
      <c r="C25" s="10" t="s">
        <v>0</v>
      </c>
      <c r="D25" s="13"/>
      <c r="E25" s="63">
        <v>12</v>
      </c>
      <c r="F25" s="198">
        <v>5</v>
      </c>
      <c r="G25" s="198">
        <v>0</v>
      </c>
      <c r="H25" s="263">
        <f t="shared" ref="H25:H50" si="4">F25+G25</f>
        <v>5</v>
      </c>
      <c r="I25" s="198">
        <v>0</v>
      </c>
      <c r="J25" s="263">
        <f t="shared" si="1"/>
        <v>5</v>
      </c>
      <c r="K25" s="170">
        <v>0</v>
      </c>
      <c r="L25" s="170">
        <v>0</v>
      </c>
      <c r="M25" s="267">
        <f t="shared" ref="M25:M36" si="5">K25+L25</f>
        <v>0</v>
      </c>
      <c r="N25" s="170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98">
        <v>3</v>
      </c>
      <c r="G26" s="198">
        <v>0</v>
      </c>
      <c r="H26" s="263">
        <f t="shared" si="4"/>
        <v>3</v>
      </c>
      <c r="I26" s="198">
        <v>0</v>
      </c>
      <c r="J26" s="263">
        <f t="shared" si="1"/>
        <v>3</v>
      </c>
      <c r="K26" s="170">
        <v>0</v>
      </c>
      <c r="L26" s="170">
        <v>0</v>
      </c>
      <c r="M26" s="267">
        <f t="shared" si="5"/>
        <v>0</v>
      </c>
      <c r="N26" s="170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98">
        <v>2</v>
      </c>
      <c r="G27" s="198">
        <v>0</v>
      </c>
      <c r="H27" s="263">
        <f t="shared" si="4"/>
        <v>2</v>
      </c>
      <c r="I27" s="198">
        <v>0</v>
      </c>
      <c r="J27" s="263">
        <f t="shared" si="1"/>
        <v>2</v>
      </c>
      <c r="K27" s="170">
        <v>0</v>
      </c>
      <c r="L27" s="170">
        <v>0</v>
      </c>
      <c r="M27" s="267">
        <f t="shared" si="5"/>
        <v>0</v>
      </c>
      <c r="N27" s="170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98">
        <v>1</v>
      </c>
      <c r="G28" s="198">
        <v>0</v>
      </c>
      <c r="H28" s="263">
        <f t="shared" si="4"/>
        <v>1</v>
      </c>
      <c r="I28" s="198">
        <v>0</v>
      </c>
      <c r="J28" s="263">
        <f t="shared" si="1"/>
        <v>1</v>
      </c>
      <c r="K28" s="170">
        <v>0</v>
      </c>
      <c r="L28" s="170">
        <v>0</v>
      </c>
      <c r="M28" s="267">
        <f t="shared" si="5"/>
        <v>0</v>
      </c>
      <c r="N28" s="170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98">
        <v>3</v>
      </c>
      <c r="G29" s="198">
        <v>0</v>
      </c>
      <c r="H29" s="263">
        <f t="shared" si="4"/>
        <v>3</v>
      </c>
      <c r="I29" s="198">
        <v>0</v>
      </c>
      <c r="J29" s="263">
        <f t="shared" si="1"/>
        <v>3</v>
      </c>
      <c r="K29" s="170">
        <v>0</v>
      </c>
      <c r="L29" s="170">
        <v>0</v>
      </c>
      <c r="M29" s="267">
        <f t="shared" si="5"/>
        <v>0</v>
      </c>
      <c r="N29" s="170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98">
        <v>1</v>
      </c>
      <c r="G30" s="198">
        <v>0</v>
      </c>
      <c r="H30" s="263">
        <f t="shared" si="4"/>
        <v>1</v>
      </c>
      <c r="I30" s="198">
        <v>0</v>
      </c>
      <c r="J30" s="263">
        <f t="shared" si="1"/>
        <v>1</v>
      </c>
      <c r="K30" s="170">
        <v>0</v>
      </c>
      <c r="L30" s="170">
        <v>1</v>
      </c>
      <c r="M30" s="267">
        <f t="shared" si="5"/>
        <v>1</v>
      </c>
      <c r="N30" s="170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98">
        <v>3</v>
      </c>
      <c r="G31" s="198">
        <v>0</v>
      </c>
      <c r="H31" s="263">
        <f t="shared" si="4"/>
        <v>3</v>
      </c>
      <c r="I31" s="198">
        <v>0</v>
      </c>
      <c r="J31" s="263">
        <f t="shared" si="1"/>
        <v>3</v>
      </c>
      <c r="K31" s="170">
        <v>0</v>
      </c>
      <c r="L31" s="170">
        <v>0</v>
      </c>
      <c r="M31" s="267">
        <f t="shared" si="5"/>
        <v>0</v>
      </c>
      <c r="N31" s="170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98">
        <v>3</v>
      </c>
      <c r="G32" s="198">
        <v>0</v>
      </c>
      <c r="H32" s="263">
        <f t="shared" si="4"/>
        <v>3</v>
      </c>
      <c r="I32" s="198">
        <v>0</v>
      </c>
      <c r="J32" s="263">
        <f t="shared" si="1"/>
        <v>3</v>
      </c>
      <c r="K32" s="170">
        <v>0</v>
      </c>
      <c r="L32" s="170">
        <v>0</v>
      </c>
      <c r="M32" s="267">
        <f t="shared" si="5"/>
        <v>0</v>
      </c>
      <c r="N32" s="170">
        <v>0</v>
      </c>
    </row>
    <row r="33" spans="1:14">
      <c r="A33" s="14"/>
      <c r="B33" s="10"/>
      <c r="C33" s="10"/>
      <c r="D33" s="13"/>
      <c r="E33" s="63">
        <v>4</v>
      </c>
      <c r="F33" s="198">
        <v>5</v>
      </c>
      <c r="G33" s="198">
        <v>0</v>
      </c>
      <c r="H33" s="263">
        <f t="shared" si="4"/>
        <v>5</v>
      </c>
      <c r="I33" s="198">
        <v>0</v>
      </c>
      <c r="J33" s="263">
        <f t="shared" si="1"/>
        <v>5</v>
      </c>
      <c r="K33" s="170">
        <v>0</v>
      </c>
      <c r="L33" s="170">
        <v>0</v>
      </c>
      <c r="M33" s="267">
        <f t="shared" si="5"/>
        <v>0</v>
      </c>
      <c r="N33" s="170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198">
        <v>0</v>
      </c>
      <c r="G34" s="198">
        <v>0</v>
      </c>
      <c r="H34" s="263">
        <f t="shared" si="4"/>
        <v>0</v>
      </c>
      <c r="I34" s="198">
        <v>0</v>
      </c>
      <c r="J34" s="263">
        <f t="shared" si="1"/>
        <v>0</v>
      </c>
      <c r="K34" s="170">
        <v>0</v>
      </c>
      <c r="L34" s="170">
        <v>0</v>
      </c>
      <c r="M34" s="267">
        <f t="shared" si="5"/>
        <v>0</v>
      </c>
      <c r="N34" s="170">
        <v>0</v>
      </c>
    </row>
    <row r="35" spans="1:14">
      <c r="A35" s="14"/>
      <c r="B35" s="10"/>
      <c r="C35" s="10"/>
      <c r="D35" s="13"/>
      <c r="E35" s="63">
        <v>2</v>
      </c>
      <c r="F35" s="198">
        <v>0</v>
      </c>
      <c r="G35" s="198">
        <v>0</v>
      </c>
      <c r="H35" s="263">
        <f t="shared" si="4"/>
        <v>0</v>
      </c>
      <c r="I35" s="198">
        <v>0</v>
      </c>
      <c r="J35" s="263">
        <f t="shared" si="1"/>
        <v>0</v>
      </c>
      <c r="K35" s="170">
        <v>0</v>
      </c>
      <c r="L35" s="170">
        <v>0</v>
      </c>
      <c r="M35" s="267">
        <f t="shared" si="5"/>
        <v>0</v>
      </c>
      <c r="N35" s="170">
        <v>0</v>
      </c>
    </row>
    <row r="36" spans="1:14">
      <c r="A36" s="14"/>
      <c r="B36" s="12"/>
      <c r="C36" s="12"/>
      <c r="D36" s="13"/>
      <c r="E36" s="62">
        <v>1</v>
      </c>
      <c r="F36" s="198">
        <v>0</v>
      </c>
      <c r="G36" s="198">
        <v>0</v>
      </c>
      <c r="H36" s="263">
        <f t="shared" si="4"/>
        <v>0</v>
      </c>
      <c r="I36" s="198">
        <v>1</v>
      </c>
      <c r="J36" s="263">
        <f t="shared" si="1"/>
        <v>1</v>
      </c>
      <c r="K36" s="170">
        <v>0</v>
      </c>
      <c r="L36" s="170">
        <v>0</v>
      </c>
      <c r="M36" s="267">
        <f t="shared" si="5"/>
        <v>0</v>
      </c>
      <c r="N36" s="170">
        <v>0</v>
      </c>
    </row>
    <row r="37" spans="1:14" ht="12.75" customHeight="1">
      <c r="A37" s="14"/>
      <c r="B37" s="309" t="s">
        <v>19</v>
      </c>
      <c r="C37" s="310"/>
      <c r="D37" s="310"/>
      <c r="E37" s="310"/>
      <c r="F37" s="266">
        <f t="shared" ref="F37:N37" si="6">SUM(F24:F36)</f>
        <v>217</v>
      </c>
      <c r="G37" s="263">
        <f t="shared" si="6"/>
        <v>0</v>
      </c>
      <c r="H37" s="268">
        <f t="shared" si="6"/>
        <v>217</v>
      </c>
      <c r="I37" s="269">
        <f t="shared" si="6"/>
        <v>1</v>
      </c>
      <c r="J37" s="265">
        <f t="shared" si="6"/>
        <v>218</v>
      </c>
      <c r="K37" s="266">
        <f t="shared" si="6"/>
        <v>8</v>
      </c>
      <c r="L37" s="263">
        <f t="shared" si="6"/>
        <v>4</v>
      </c>
      <c r="M37" s="265">
        <f t="shared" si="6"/>
        <v>12</v>
      </c>
      <c r="N37" s="266">
        <f t="shared" si="6"/>
        <v>4</v>
      </c>
    </row>
    <row r="38" spans="1:14">
      <c r="A38" s="14"/>
      <c r="B38" s="62"/>
      <c r="C38" s="62"/>
      <c r="D38" s="17"/>
      <c r="E38" s="60">
        <v>13</v>
      </c>
      <c r="F38" s="198">
        <v>1</v>
      </c>
      <c r="G38" s="198">
        <v>0</v>
      </c>
      <c r="H38" s="263">
        <f t="shared" si="4"/>
        <v>1</v>
      </c>
      <c r="I38" s="198">
        <v>0</v>
      </c>
      <c r="J38" s="263">
        <f t="shared" si="1"/>
        <v>1</v>
      </c>
      <c r="K38" s="170">
        <v>0</v>
      </c>
      <c r="L38" s="170">
        <v>0</v>
      </c>
      <c r="M38" s="267">
        <f>K38+L38</f>
        <v>0</v>
      </c>
      <c r="N38" s="170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98">
        <v>0</v>
      </c>
      <c r="G39" s="198">
        <v>0</v>
      </c>
      <c r="H39" s="263">
        <f t="shared" si="4"/>
        <v>0</v>
      </c>
      <c r="I39" s="198">
        <v>0</v>
      </c>
      <c r="J39" s="263">
        <f t="shared" si="1"/>
        <v>0</v>
      </c>
      <c r="K39" s="170">
        <v>0</v>
      </c>
      <c r="L39" s="170">
        <v>0</v>
      </c>
      <c r="M39" s="267">
        <f t="shared" ref="M39:M50" si="7">K39+L39</f>
        <v>0</v>
      </c>
      <c r="N39" s="170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98">
        <v>0</v>
      </c>
      <c r="G40" s="198">
        <v>0</v>
      </c>
      <c r="H40" s="263">
        <f t="shared" si="4"/>
        <v>0</v>
      </c>
      <c r="I40" s="198">
        <v>0</v>
      </c>
      <c r="J40" s="263">
        <f t="shared" si="1"/>
        <v>0</v>
      </c>
      <c r="K40" s="170">
        <v>0</v>
      </c>
      <c r="L40" s="170">
        <v>0</v>
      </c>
      <c r="M40" s="267">
        <f t="shared" si="7"/>
        <v>0</v>
      </c>
      <c r="N40" s="170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98">
        <v>0</v>
      </c>
      <c r="G41" s="198">
        <v>0</v>
      </c>
      <c r="H41" s="263">
        <f t="shared" si="4"/>
        <v>0</v>
      </c>
      <c r="I41" s="198">
        <v>0</v>
      </c>
      <c r="J41" s="263">
        <f t="shared" si="1"/>
        <v>0</v>
      </c>
      <c r="K41" s="170">
        <v>0</v>
      </c>
      <c r="L41" s="170">
        <v>0</v>
      </c>
      <c r="M41" s="267">
        <f t="shared" si="7"/>
        <v>0</v>
      </c>
      <c r="N41" s="170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98">
        <v>0</v>
      </c>
      <c r="G42" s="198">
        <v>0</v>
      </c>
      <c r="H42" s="263">
        <f t="shared" si="4"/>
        <v>0</v>
      </c>
      <c r="I42" s="198">
        <v>0</v>
      </c>
      <c r="J42" s="263">
        <f t="shared" si="1"/>
        <v>0</v>
      </c>
      <c r="K42" s="170">
        <v>0</v>
      </c>
      <c r="L42" s="170">
        <v>0</v>
      </c>
      <c r="M42" s="267">
        <f t="shared" si="7"/>
        <v>0</v>
      </c>
      <c r="N42" s="170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98">
        <v>0</v>
      </c>
      <c r="G43" s="198">
        <v>0</v>
      </c>
      <c r="H43" s="263">
        <f t="shared" si="4"/>
        <v>0</v>
      </c>
      <c r="I43" s="198">
        <v>0</v>
      </c>
      <c r="J43" s="263">
        <f t="shared" si="1"/>
        <v>0</v>
      </c>
      <c r="K43" s="170">
        <v>0</v>
      </c>
      <c r="L43" s="170">
        <v>0</v>
      </c>
      <c r="M43" s="267">
        <f t="shared" si="7"/>
        <v>0</v>
      </c>
      <c r="N43" s="170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98">
        <v>0</v>
      </c>
      <c r="G44" s="198">
        <v>0</v>
      </c>
      <c r="H44" s="263">
        <f t="shared" si="4"/>
        <v>0</v>
      </c>
      <c r="I44" s="198">
        <v>0</v>
      </c>
      <c r="J44" s="263">
        <f t="shared" si="1"/>
        <v>0</v>
      </c>
      <c r="K44" s="170">
        <v>0</v>
      </c>
      <c r="L44" s="170">
        <v>0</v>
      </c>
      <c r="M44" s="267">
        <f t="shared" si="7"/>
        <v>0</v>
      </c>
      <c r="N44" s="170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98">
        <v>0</v>
      </c>
      <c r="G45" s="198">
        <v>0</v>
      </c>
      <c r="H45" s="263">
        <f t="shared" si="4"/>
        <v>0</v>
      </c>
      <c r="I45" s="198">
        <v>0</v>
      </c>
      <c r="J45" s="263">
        <f t="shared" si="1"/>
        <v>0</v>
      </c>
      <c r="K45" s="170">
        <v>0</v>
      </c>
      <c r="L45" s="170">
        <v>0</v>
      </c>
      <c r="M45" s="267">
        <f t="shared" si="7"/>
        <v>0</v>
      </c>
      <c r="N45" s="170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98">
        <v>0</v>
      </c>
      <c r="G46" s="198">
        <v>0</v>
      </c>
      <c r="H46" s="263">
        <f t="shared" si="4"/>
        <v>0</v>
      </c>
      <c r="I46" s="198">
        <v>0</v>
      </c>
      <c r="J46" s="263">
        <f t="shared" si="1"/>
        <v>0</v>
      </c>
      <c r="K46" s="170">
        <v>0</v>
      </c>
      <c r="L46" s="170">
        <v>0</v>
      </c>
      <c r="M46" s="267">
        <f t="shared" si="7"/>
        <v>0</v>
      </c>
      <c r="N46" s="170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198">
        <v>0</v>
      </c>
      <c r="G47" s="198">
        <v>0</v>
      </c>
      <c r="H47" s="263">
        <f t="shared" si="4"/>
        <v>0</v>
      </c>
      <c r="I47" s="198">
        <v>0</v>
      </c>
      <c r="J47" s="263">
        <f t="shared" si="1"/>
        <v>0</v>
      </c>
      <c r="K47" s="170">
        <v>0</v>
      </c>
      <c r="L47" s="170">
        <v>0</v>
      </c>
      <c r="M47" s="267">
        <f t="shared" si="7"/>
        <v>0</v>
      </c>
      <c r="N47" s="170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98">
        <v>0</v>
      </c>
      <c r="G48" s="198">
        <v>0</v>
      </c>
      <c r="H48" s="263">
        <f t="shared" si="4"/>
        <v>0</v>
      </c>
      <c r="I48" s="198">
        <v>0</v>
      </c>
      <c r="J48" s="263">
        <f t="shared" si="1"/>
        <v>0</v>
      </c>
      <c r="K48" s="170">
        <v>0</v>
      </c>
      <c r="L48" s="170">
        <v>0</v>
      </c>
      <c r="M48" s="267">
        <f t="shared" si="7"/>
        <v>0</v>
      </c>
      <c r="N48" s="170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198">
        <v>0</v>
      </c>
      <c r="G49" s="198">
        <v>0</v>
      </c>
      <c r="H49" s="263">
        <f t="shared" si="4"/>
        <v>0</v>
      </c>
      <c r="I49" s="198">
        <v>0</v>
      </c>
      <c r="J49" s="263">
        <f t="shared" si="1"/>
        <v>0</v>
      </c>
      <c r="K49" s="170">
        <v>0</v>
      </c>
      <c r="L49" s="170">
        <v>0</v>
      </c>
      <c r="M49" s="267">
        <f t="shared" si="7"/>
        <v>0</v>
      </c>
      <c r="N49" s="170">
        <v>0</v>
      </c>
    </row>
    <row r="50" spans="1:14">
      <c r="A50" s="14"/>
      <c r="B50" s="12"/>
      <c r="C50" s="13"/>
      <c r="D50" s="12"/>
      <c r="E50" s="62">
        <v>1</v>
      </c>
      <c r="F50" s="251">
        <v>0</v>
      </c>
      <c r="G50" s="251">
        <v>0</v>
      </c>
      <c r="H50" s="270">
        <f t="shared" si="4"/>
        <v>0</v>
      </c>
      <c r="I50" s="251">
        <v>0</v>
      </c>
      <c r="J50" s="270">
        <f t="shared" si="1"/>
        <v>0</v>
      </c>
      <c r="K50" s="172">
        <v>0</v>
      </c>
      <c r="L50" s="172">
        <v>0</v>
      </c>
      <c r="M50" s="271">
        <f t="shared" si="7"/>
        <v>0</v>
      </c>
      <c r="N50" s="172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263">
        <f t="shared" ref="F51:N51" si="8">SUM(F38:F50)</f>
        <v>1</v>
      </c>
      <c r="G51" s="263">
        <f t="shared" si="8"/>
        <v>0</v>
      </c>
      <c r="H51" s="263">
        <f t="shared" si="8"/>
        <v>1</v>
      </c>
      <c r="I51" s="263">
        <f t="shared" si="8"/>
        <v>0</v>
      </c>
      <c r="J51" s="263">
        <f t="shared" si="8"/>
        <v>1</v>
      </c>
      <c r="K51" s="263">
        <f t="shared" si="8"/>
        <v>0</v>
      </c>
      <c r="L51" s="263">
        <f t="shared" si="8"/>
        <v>0</v>
      </c>
      <c r="M51" s="263">
        <f t="shared" si="8"/>
        <v>0</v>
      </c>
      <c r="N51" s="263">
        <f t="shared" si="8"/>
        <v>0</v>
      </c>
    </row>
    <row r="52" spans="1:14">
      <c r="A52" s="56"/>
      <c r="B52" s="309" t="s">
        <v>37</v>
      </c>
      <c r="C52" s="310"/>
      <c r="D52" s="310"/>
      <c r="E52" s="311"/>
      <c r="F52" s="261"/>
      <c r="G52" s="261"/>
      <c r="H52" s="261"/>
      <c r="I52" s="261"/>
      <c r="J52" s="261"/>
      <c r="K52" s="261"/>
      <c r="L52" s="261"/>
      <c r="M52" s="261">
        <f>SUM(K52:L52)</f>
        <v>0</v>
      </c>
      <c r="N52" s="261"/>
    </row>
    <row r="53" spans="1:14" ht="12.75" customHeight="1">
      <c r="A53" s="56"/>
      <c r="B53" s="308" t="s">
        <v>40</v>
      </c>
      <c r="C53" s="308"/>
      <c r="D53" s="308"/>
      <c r="E53" s="308"/>
      <c r="F53" s="272">
        <f t="shared" ref="F53:J53" si="9">+F23+F37+F51+F52</f>
        <v>341</v>
      </c>
      <c r="G53" s="272">
        <f t="shared" si="9"/>
        <v>0</v>
      </c>
      <c r="H53" s="272">
        <f t="shared" si="9"/>
        <v>341</v>
      </c>
      <c r="I53" s="272">
        <f t="shared" si="9"/>
        <v>2</v>
      </c>
      <c r="J53" s="272">
        <f t="shared" si="9"/>
        <v>343</v>
      </c>
      <c r="K53" s="272">
        <f>+K23+K37+K51+K52</f>
        <v>20</v>
      </c>
      <c r="L53" s="272">
        <f t="shared" ref="L53:N53" si="10">+L23+L37+L51+L52</f>
        <v>6</v>
      </c>
      <c r="M53" s="272">
        <f t="shared" si="10"/>
        <v>26</v>
      </c>
      <c r="N53" s="272">
        <f t="shared" si="10"/>
        <v>6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76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77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108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261">
        <v>115</v>
      </c>
      <c r="G10" s="261">
        <v>0</v>
      </c>
      <c r="H10" s="263">
        <f>F10+G10</f>
        <v>115</v>
      </c>
      <c r="I10" s="261">
        <v>0</v>
      </c>
      <c r="J10" s="263">
        <f>H10+I10</f>
        <v>115</v>
      </c>
      <c r="K10" s="116">
        <v>41</v>
      </c>
      <c r="L10" s="116">
        <v>6</v>
      </c>
      <c r="M10" s="264">
        <f>K10+L10</f>
        <v>47</v>
      </c>
      <c r="N10" s="116">
        <v>5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61">
        <v>3</v>
      </c>
      <c r="G11" s="261">
        <v>0</v>
      </c>
      <c r="H11" s="263">
        <f t="shared" ref="H11:H22" si="0">F11+G11</f>
        <v>3</v>
      </c>
      <c r="I11" s="261">
        <v>0</v>
      </c>
      <c r="J11" s="263">
        <f t="shared" ref="J11:J50" si="1">H11+I11</f>
        <v>3</v>
      </c>
      <c r="K11" s="116">
        <v>0</v>
      </c>
      <c r="L11" s="116">
        <v>0</v>
      </c>
      <c r="M11" s="264">
        <f t="shared" ref="M11:M22" si="2">K11+L11</f>
        <v>0</v>
      </c>
      <c r="N11" s="116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61">
        <v>5</v>
      </c>
      <c r="G12" s="261">
        <v>0</v>
      </c>
      <c r="H12" s="263">
        <f t="shared" si="0"/>
        <v>5</v>
      </c>
      <c r="I12" s="261">
        <v>0</v>
      </c>
      <c r="J12" s="263">
        <f t="shared" si="1"/>
        <v>5</v>
      </c>
      <c r="K12" s="116">
        <v>0</v>
      </c>
      <c r="L12" s="116">
        <v>0</v>
      </c>
      <c r="M12" s="264">
        <f t="shared" si="2"/>
        <v>0</v>
      </c>
      <c r="N12" s="116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61">
        <v>3</v>
      </c>
      <c r="G13" s="261">
        <v>0</v>
      </c>
      <c r="H13" s="263">
        <f t="shared" si="0"/>
        <v>3</v>
      </c>
      <c r="I13" s="261">
        <v>0</v>
      </c>
      <c r="J13" s="263">
        <f t="shared" si="1"/>
        <v>3</v>
      </c>
      <c r="K13" s="116">
        <v>0</v>
      </c>
      <c r="L13" s="116">
        <v>0</v>
      </c>
      <c r="M13" s="264">
        <f t="shared" si="2"/>
        <v>0</v>
      </c>
      <c r="N13" s="116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61">
        <v>8</v>
      </c>
      <c r="G14" s="261">
        <v>0</v>
      </c>
      <c r="H14" s="263">
        <f t="shared" si="0"/>
        <v>8</v>
      </c>
      <c r="I14" s="261">
        <v>0</v>
      </c>
      <c r="J14" s="263">
        <f t="shared" si="1"/>
        <v>8</v>
      </c>
      <c r="K14" s="116">
        <v>0</v>
      </c>
      <c r="L14" s="116">
        <v>0</v>
      </c>
      <c r="M14" s="264">
        <f t="shared" si="2"/>
        <v>0</v>
      </c>
      <c r="N14" s="116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61">
        <v>23</v>
      </c>
      <c r="G15" s="261">
        <v>0</v>
      </c>
      <c r="H15" s="263">
        <f t="shared" si="0"/>
        <v>23</v>
      </c>
      <c r="I15" s="261">
        <v>0</v>
      </c>
      <c r="J15" s="263">
        <f t="shared" si="1"/>
        <v>23</v>
      </c>
      <c r="K15" s="116">
        <v>1</v>
      </c>
      <c r="L15" s="116">
        <v>0</v>
      </c>
      <c r="M15" s="264">
        <f t="shared" si="2"/>
        <v>1</v>
      </c>
      <c r="N15" s="116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61">
        <v>92</v>
      </c>
      <c r="G16" s="261">
        <v>0</v>
      </c>
      <c r="H16" s="263">
        <f t="shared" si="0"/>
        <v>92</v>
      </c>
      <c r="I16" s="261">
        <v>0</v>
      </c>
      <c r="J16" s="263">
        <f t="shared" si="1"/>
        <v>92</v>
      </c>
      <c r="K16" s="116">
        <v>0</v>
      </c>
      <c r="L16" s="116">
        <v>0</v>
      </c>
      <c r="M16" s="264">
        <f t="shared" si="2"/>
        <v>0</v>
      </c>
      <c r="N16" s="116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61">
        <v>43</v>
      </c>
      <c r="G17" s="261">
        <v>0</v>
      </c>
      <c r="H17" s="263">
        <f t="shared" si="0"/>
        <v>43</v>
      </c>
      <c r="I17" s="261">
        <v>0</v>
      </c>
      <c r="J17" s="263">
        <f t="shared" si="1"/>
        <v>43</v>
      </c>
      <c r="K17" s="116">
        <v>0</v>
      </c>
      <c r="L17" s="116">
        <v>0</v>
      </c>
      <c r="M17" s="264">
        <f t="shared" si="2"/>
        <v>0</v>
      </c>
      <c r="N17" s="116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61">
        <v>21</v>
      </c>
      <c r="G18" s="261">
        <v>0</v>
      </c>
      <c r="H18" s="263">
        <f t="shared" si="0"/>
        <v>21</v>
      </c>
      <c r="I18" s="261">
        <v>0</v>
      </c>
      <c r="J18" s="263">
        <f t="shared" si="1"/>
        <v>21</v>
      </c>
      <c r="K18" s="116">
        <v>0</v>
      </c>
      <c r="L18" s="116">
        <v>0</v>
      </c>
      <c r="M18" s="264">
        <f t="shared" si="2"/>
        <v>0</v>
      </c>
      <c r="N18" s="116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61">
        <v>22</v>
      </c>
      <c r="G19" s="261">
        <v>0</v>
      </c>
      <c r="H19" s="263">
        <f t="shared" si="0"/>
        <v>22</v>
      </c>
      <c r="I19" s="261">
        <v>0</v>
      </c>
      <c r="J19" s="263">
        <f t="shared" si="1"/>
        <v>22</v>
      </c>
      <c r="K19" s="116">
        <v>0</v>
      </c>
      <c r="L19" s="116">
        <v>0</v>
      </c>
      <c r="M19" s="264">
        <f t="shared" si="2"/>
        <v>0</v>
      </c>
      <c r="N19" s="116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61">
        <v>0</v>
      </c>
      <c r="G20" s="261">
        <v>19</v>
      </c>
      <c r="H20" s="263">
        <f t="shared" si="0"/>
        <v>19</v>
      </c>
      <c r="I20" s="261">
        <v>0</v>
      </c>
      <c r="J20" s="263">
        <f t="shared" si="1"/>
        <v>19</v>
      </c>
      <c r="K20" s="116">
        <v>0</v>
      </c>
      <c r="L20" s="116">
        <v>1</v>
      </c>
      <c r="M20" s="264">
        <f t="shared" si="2"/>
        <v>1</v>
      </c>
      <c r="N20" s="116">
        <v>1</v>
      </c>
    </row>
    <row r="21" spans="1:14">
      <c r="A21" s="14"/>
      <c r="B21" s="10"/>
      <c r="C21" s="15"/>
      <c r="D21" s="9"/>
      <c r="E21" s="63">
        <v>2</v>
      </c>
      <c r="F21" s="261">
        <v>0</v>
      </c>
      <c r="G21" s="261">
        <v>11</v>
      </c>
      <c r="H21" s="263">
        <f t="shared" si="0"/>
        <v>11</v>
      </c>
      <c r="I21" s="261">
        <v>0</v>
      </c>
      <c r="J21" s="263">
        <f t="shared" si="1"/>
        <v>11</v>
      </c>
      <c r="K21" s="116">
        <v>0</v>
      </c>
      <c r="L21" s="116">
        <v>0</v>
      </c>
      <c r="M21" s="264">
        <f t="shared" si="2"/>
        <v>0</v>
      </c>
      <c r="N21" s="116">
        <v>0</v>
      </c>
    </row>
    <row r="22" spans="1:14">
      <c r="A22" s="14"/>
      <c r="B22" s="12"/>
      <c r="C22" s="16"/>
      <c r="D22" s="9"/>
      <c r="E22" s="62">
        <v>1</v>
      </c>
      <c r="F22" s="261">
        <v>0</v>
      </c>
      <c r="G22" s="261">
        <v>6</v>
      </c>
      <c r="H22" s="263">
        <f t="shared" si="0"/>
        <v>6</v>
      </c>
      <c r="I22" s="261">
        <v>11</v>
      </c>
      <c r="J22" s="263">
        <f t="shared" si="1"/>
        <v>17</v>
      </c>
      <c r="K22" s="116">
        <v>0</v>
      </c>
      <c r="L22" s="116">
        <v>1</v>
      </c>
      <c r="M22" s="264">
        <f t="shared" si="2"/>
        <v>1</v>
      </c>
      <c r="N22" s="116">
        <v>1</v>
      </c>
    </row>
    <row r="23" spans="1:14" ht="12.75" customHeight="1">
      <c r="A23" s="14"/>
      <c r="B23" s="309" t="s">
        <v>18</v>
      </c>
      <c r="C23" s="310"/>
      <c r="D23" s="310"/>
      <c r="E23" s="311"/>
      <c r="F23" s="263">
        <f t="shared" ref="F23:N23" si="3">SUM(F10:F22)</f>
        <v>335</v>
      </c>
      <c r="G23" s="263">
        <f t="shared" si="3"/>
        <v>36</v>
      </c>
      <c r="H23" s="265">
        <f t="shared" si="3"/>
        <v>371</v>
      </c>
      <c r="I23" s="263">
        <f t="shared" si="3"/>
        <v>11</v>
      </c>
      <c r="J23" s="265">
        <f t="shared" si="3"/>
        <v>382</v>
      </c>
      <c r="K23" s="266">
        <f t="shared" si="3"/>
        <v>42</v>
      </c>
      <c r="L23" s="266">
        <f t="shared" si="3"/>
        <v>8</v>
      </c>
      <c r="M23" s="263">
        <f t="shared" si="3"/>
        <v>50</v>
      </c>
      <c r="N23" s="263">
        <f t="shared" si="3"/>
        <v>7</v>
      </c>
    </row>
    <row r="24" spans="1:14">
      <c r="A24" s="14"/>
      <c r="B24" s="10"/>
      <c r="C24" s="10"/>
      <c r="D24" s="13"/>
      <c r="E24" s="12">
        <v>13</v>
      </c>
      <c r="F24" s="261">
        <v>225</v>
      </c>
      <c r="G24" s="261">
        <v>0</v>
      </c>
      <c r="H24" s="263">
        <f>F24+G24</f>
        <v>225</v>
      </c>
      <c r="I24" s="261">
        <v>0</v>
      </c>
      <c r="J24" s="263">
        <f t="shared" si="1"/>
        <v>225</v>
      </c>
      <c r="K24" s="116">
        <v>50</v>
      </c>
      <c r="L24" s="116">
        <v>4</v>
      </c>
      <c r="M24" s="267">
        <f>K24+L24</f>
        <v>54</v>
      </c>
      <c r="N24" s="116">
        <v>9</v>
      </c>
    </row>
    <row r="25" spans="1:14">
      <c r="A25" s="14"/>
      <c r="B25" s="10"/>
      <c r="C25" s="10" t="s">
        <v>0</v>
      </c>
      <c r="D25" s="13"/>
      <c r="E25" s="63">
        <v>12</v>
      </c>
      <c r="F25" s="261">
        <v>7</v>
      </c>
      <c r="G25" s="261">
        <v>0</v>
      </c>
      <c r="H25" s="263">
        <f t="shared" ref="H25:H50" si="4">F25+G25</f>
        <v>7</v>
      </c>
      <c r="I25" s="261">
        <v>0</v>
      </c>
      <c r="J25" s="263">
        <f t="shared" si="1"/>
        <v>7</v>
      </c>
      <c r="K25" s="116">
        <v>0</v>
      </c>
      <c r="L25" s="116">
        <v>0</v>
      </c>
      <c r="M25" s="267">
        <f t="shared" ref="M25:M36" si="5">K25+L25</f>
        <v>0</v>
      </c>
      <c r="N25" s="116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61">
        <v>12</v>
      </c>
      <c r="G26" s="261">
        <v>0</v>
      </c>
      <c r="H26" s="263">
        <f t="shared" si="4"/>
        <v>12</v>
      </c>
      <c r="I26" s="261">
        <v>0</v>
      </c>
      <c r="J26" s="263">
        <f t="shared" si="1"/>
        <v>12</v>
      </c>
      <c r="K26" s="116">
        <v>0</v>
      </c>
      <c r="L26" s="116">
        <v>0</v>
      </c>
      <c r="M26" s="267">
        <f t="shared" si="5"/>
        <v>0</v>
      </c>
      <c r="N26" s="116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61">
        <v>4</v>
      </c>
      <c r="G27" s="261">
        <v>0</v>
      </c>
      <c r="H27" s="263">
        <f t="shared" si="4"/>
        <v>4</v>
      </c>
      <c r="I27" s="261">
        <v>0</v>
      </c>
      <c r="J27" s="263">
        <f t="shared" si="1"/>
        <v>4</v>
      </c>
      <c r="K27" s="116">
        <v>0</v>
      </c>
      <c r="L27" s="116">
        <v>0</v>
      </c>
      <c r="M27" s="267">
        <f t="shared" si="5"/>
        <v>0</v>
      </c>
      <c r="N27" s="116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61">
        <v>8</v>
      </c>
      <c r="G28" s="261">
        <v>0</v>
      </c>
      <c r="H28" s="263">
        <f t="shared" si="4"/>
        <v>8</v>
      </c>
      <c r="I28" s="261">
        <v>0</v>
      </c>
      <c r="J28" s="263">
        <f t="shared" si="1"/>
        <v>8</v>
      </c>
      <c r="K28" s="116">
        <v>0</v>
      </c>
      <c r="L28" s="116">
        <v>0</v>
      </c>
      <c r="M28" s="267">
        <f t="shared" si="5"/>
        <v>0</v>
      </c>
      <c r="N28" s="116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61">
        <v>24</v>
      </c>
      <c r="G29" s="261">
        <v>0</v>
      </c>
      <c r="H29" s="263">
        <f t="shared" si="4"/>
        <v>24</v>
      </c>
      <c r="I29" s="261">
        <v>0</v>
      </c>
      <c r="J29" s="263">
        <f t="shared" si="1"/>
        <v>24</v>
      </c>
      <c r="K29" s="116">
        <v>0</v>
      </c>
      <c r="L29" s="116">
        <v>0</v>
      </c>
      <c r="M29" s="267">
        <f t="shared" si="5"/>
        <v>0</v>
      </c>
      <c r="N29" s="116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61">
        <v>29</v>
      </c>
      <c r="G30" s="261">
        <v>0</v>
      </c>
      <c r="H30" s="263">
        <f t="shared" si="4"/>
        <v>29</v>
      </c>
      <c r="I30" s="261">
        <v>0</v>
      </c>
      <c r="J30" s="263">
        <f t="shared" si="1"/>
        <v>29</v>
      </c>
      <c r="K30" s="116">
        <v>0</v>
      </c>
      <c r="L30" s="116">
        <v>0</v>
      </c>
      <c r="M30" s="267">
        <f t="shared" si="5"/>
        <v>0</v>
      </c>
      <c r="N30" s="116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61">
        <v>20</v>
      </c>
      <c r="G31" s="261">
        <v>0</v>
      </c>
      <c r="H31" s="263">
        <f t="shared" si="4"/>
        <v>20</v>
      </c>
      <c r="I31" s="261">
        <v>0</v>
      </c>
      <c r="J31" s="263">
        <f t="shared" si="1"/>
        <v>20</v>
      </c>
      <c r="K31" s="116">
        <v>0</v>
      </c>
      <c r="L31" s="116">
        <v>1</v>
      </c>
      <c r="M31" s="267">
        <f t="shared" si="5"/>
        <v>1</v>
      </c>
      <c r="N31" s="116">
        <v>3</v>
      </c>
    </row>
    <row r="32" spans="1:14">
      <c r="A32" s="14"/>
      <c r="B32" s="10" t="s">
        <v>9</v>
      </c>
      <c r="C32" s="62"/>
      <c r="D32" s="13"/>
      <c r="E32" s="63">
        <v>5</v>
      </c>
      <c r="F32" s="261">
        <v>19</v>
      </c>
      <c r="G32" s="261">
        <v>0</v>
      </c>
      <c r="H32" s="263">
        <f t="shared" si="4"/>
        <v>19</v>
      </c>
      <c r="I32" s="261">
        <v>0</v>
      </c>
      <c r="J32" s="263">
        <f t="shared" si="1"/>
        <v>19</v>
      </c>
      <c r="K32" s="116">
        <v>0</v>
      </c>
      <c r="L32" s="116">
        <v>0</v>
      </c>
      <c r="M32" s="267">
        <f t="shared" si="5"/>
        <v>0</v>
      </c>
      <c r="N32" s="116">
        <v>0</v>
      </c>
    </row>
    <row r="33" spans="1:14">
      <c r="A33" s="14"/>
      <c r="B33" s="10"/>
      <c r="C33" s="10"/>
      <c r="D33" s="13"/>
      <c r="E33" s="63">
        <v>4</v>
      </c>
      <c r="F33" s="261">
        <v>26</v>
      </c>
      <c r="G33" s="261">
        <v>0</v>
      </c>
      <c r="H33" s="263">
        <f t="shared" si="4"/>
        <v>26</v>
      </c>
      <c r="I33" s="261">
        <v>0</v>
      </c>
      <c r="J33" s="263">
        <f t="shared" si="1"/>
        <v>26</v>
      </c>
      <c r="K33" s="116">
        <v>0</v>
      </c>
      <c r="L33" s="116">
        <v>0</v>
      </c>
      <c r="M33" s="267">
        <f t="shared" si="5"/>
        <v>0</v>
      </c>
      <c r="N33" s="116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61">
        <v>0</v>
      </c>
      <c r="G34" s="261">
        <v>30</v>
      </c>
      <c r="H34" s="263">
        <f t="shared" si="4"/>
        <v>30</v>
      </c>
      <c r="I34" s="261">
        <v>0</v>
      </c>
      <c r="J34" s="263">
        <f t="shared" si="1"/>
        <v>30</v>
      </c>
      <c r="K34" s="116">
        <v>0</v>
      </c>
      <c r="L34" s="116">
        <v>0</v>
      </c>
      <c r="M34" s="267">
        <f t="shared" si="5"/>
        <v>0</v>
      </c>
      <c r="N34" s="116">
        <v>0</v>
      </c>
    </row>
    <row r="35" spans="1:14">
      <c r="A35" s="14"/>
      <c r="B35" s="10"/>
      <c r="C35" s="10"/>
      <c r="D35" s="13"/>
      <c r="E35" s="63">
        <v>2</v>
      </c>
      <c r="F35" s="261">
        <v>0</v>
      </c>
      <c r="G35" s="261">
        <v>14</v>
      </c>
      <c r="H35" s="263">
        <f t="shared" si="4"/>
        <v>14</v>
      </c>
      <c r="I35" s="261">
        <v>0</v>
      </c>
      <c r="J35" s="263">
        <f t="shared" si="1"/>
        <v>14</v>
      </c>
      <c r="K35" s="116">
        <v>0</v>
      </c>
      <c r="L35" s="116">
        <v>0</v>
      </c>
      <c r="M35" s="267">
        <f t="shared" si="5"/>
        <v>0</v>
      </c>
      <c r="N35" s="116">
        <v>0</v>
      </c>
    </row>
    <row r="36" spans="1:14">
      <c r="A36" s="14"/>
      <c r="B36" s="12"/>
      <c r="C36" s="12"/>
      <c r="D36" s="13"/>
      <c r="E36" s="62">
        <v>1</v>
      </c>
      <c r="F36" s="261">
        <v>0</v>
      </c>
      <c r="G36" s="261">
        <v>18</v>
      </c>
      <c r="H36" s="263">
        <f t="shared" si="4"/>
        <v>18</v>
      </c>
      <c r="I36" s="261">
        <v>9</v>
      </c>
      <c r="J36" s="263">
        <f t="shared" si="1"/>
        <v>27</v>
      </c>
      <c r="K36" s="116">
        <v>0</v>
      </c>
      <c r="L36" s="116">
        <v>0</v>
      </c>
      <c r="M36" s="267">
        <f t="shared" si="5"/>
        <v>0</v>
      </c>
      <c r="N36" s="116">
        <v>0</v>
      </c>
    </row>
    <row r="37" spans="1:14" ht="12.75" customHeight="1">
      <c r="A37" s="14"/>
      <c r="B37" s="309" t="s">
        <v>19</v>
      </c>
      <c r="C37" s="310"/>
      <c r="D37" s="310"/>
      <c r="E37" s="310"/>
      <c r="F37" s="266">
        <f t="shared" ref="F37:N37" si="6">SUM(F24:F36)</f>
        <v>374</v>
      </c>
      <c r="G37" s="263">
        <f t="shared" si="6"/>
        <v>62</v>
      </c>
      <c r="H37" s="268">
        <f t="shared" si="6"/>
        <v>436</v>
      </c>
      <c r="I37" s="269">
        <f t="shared" si="6"/>
        <v>9</v>
      </c>
      <c r="J37" s="265">
        <f t="shared" si="6"/>
        <v>445</v>
      </c>
      <c r="K37" s="266">
        <f t="shared" si="6"/>
        <v>50</v>
      </c>
      <c r="L37" s="263">
        <f t="shared" si="6"/>
        <v>5</v>
      </c>
      <c r="M37" s="265">
        <f t="shared" si="6"/>
        <v>55</v>
      </c>
      <c r="N37" s="266">
        <f t="shared" si="6"/>
        <v>12</v>
      </c>
    </row>
    <row r="38" spans="1:14">
      <c r="A38" s="14"/>
      <c r="B38" s="62"/>
      <c r="C38" s="62"/>
      <c r="D38" s="17"/>
      <c r="E38" s="60">
        <v>13</v>
      </c>
      <c r="F38" s="261">
        <v>8</v>
      </c>
      <c r="G38" s="261">
        <v>0</v>
      </c>
      <c r="H38" s="263">
        <f t="shared" si="4"/>
        <v>8</v>
      </c>
      <c r="I38" s="261">
        <v>0</v>
      </c>
      <c r="J38" s="263">
        <f t="shared" si="1"/>
        <v>8</v>
      </c>
      <c r="K38" s="116">
        <v>0</v>
      </c>
      <c r="L38" s="116">
        <v>0</v>
      </c>
      <c r="M38" s="267">
        <f>K38+L38</f>
        <v>0</v>
      </c>
      <c r="N38" s="116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61">
        <v>0</v>
      </c>
      <c r="G39" s="261">
        <v>0</v>
      </c>
      <c r="H39" s="263">
        <f t="shared" si="4"/>
        <v>0</v>
      </c>
      <c r="I39" s="261">
        <v>0</v>
      </c>
      <c r="J39" s="263">
        <f t="shared" si="1"/>
        <v>0</v>
      </c>
      <c r="K39" s="116">
        <v>0</v>
      </c>
      <c r="L39" s="116">
        <v>0</v>
      </c>
      <c r="M39" s="267">
        <f t="shared" ref="M39:M50" si="7">K39+L39</f>
        <v>0</v>
      </c>
      <c r="N39" s="116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61">
        <v>0</v>
      </c>
      <c r="G40" s="261">
        <v>0</v>
      </c>
      <c r="H40" s="263">
        <f t="shared" si="4"/>
        <v>0</v>
      </c>
      <c r="I40" s="261">
        <v>0</v>
      </c>
      <c r="J40" s="263">
        <f t="shared" si="1"/>
        <v>0</v>
      </c>
      <c r="K40" s="116">
        <v>0</v>
      </c>
      <c r="L40" s="116">
        <v>0</v>
      </c>
      <c r="M40" s="267">
        <f t="shared" si="7"/>
        <v>0</v>
      </c>
      <c r="N40" s="116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61">
        <v>0</v>
      </c>
      <c r="G41" s="261">
        <v>0</v>
      </c>
      <c r="H41" s="263">
        <f t="shared" si="4"/>
        <v>0</v>
      </c>
      <c r="I41" s="261">
        <v>0</v>
      </c>
      <c r="J41" s="263">
        <f t="shared" si="1"/>
        <v>0</v>
      </c>
      <c r="K41" s="116">
        <v>0</v>
      </c>
      <c r="L41" s="116">
        <v>0</v>
      </c>
      <c r="M41" s="267">
        <f t="shared" si="7"/>
        <v>0</v>
      </c>
      <c r="N41" s="116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61">
        <v>0</v>
      </c>
      <c r="G42" s="261">
        <v>0</v>
      </c>
      <c r="H42" s="263">
        <f t="shared" si="4"/>
        <v>0</v>
      </c>
      <c r="I42" s="261">
        <v>0</v>
      </c>
      <c r="J42" s="263">
        <f t="shared" si="1"/>
        <v>0</v>
      </c>
      <c r="K42" s="116">
        <v>0</v>
      </c>
      <c r="L42" s="116">
        <v>0</v>
      </c>
      <c r="M42" s="267">
        <f t="shared" si="7"/>
        <v>0</v>
      </c>
      <c r="N42" s="11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61">
        <v>0</v>
      </c>
      <c r="G43" s="261">
        <v>0</v>
      </c>
      <c r="H43" s="263">
        <f t="shared" si="4"/>
        <v>0</v>
      </c>
      <c r="I43" s="261">
        <v>0</v>
      </c>
      <c r="J43" s="263">
        <f t="shared" si="1"/>
        <v>0</v>
      </c>
      <c r="K43" s="116">
        <v>0</v>
      </c>
      <c r="L43" s="116">
        <v>0</v>
      </c>
      <c r="M43" s="267">
        <f t="shared" si="7"/>
        <v>0</v>
      </c>
      <c r="N43" s="116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61">
        <v>0</v>
      </c>
      <c r="G44" s="261">
        <v>0</v>
      </c>
      <c r="H44" s="263">
        <f t="shared" si="4"/>
        <v>0</v>
      </c>
      <c r="I44" s="261">
        <v>0</v>
      </c>
      <c r="J44" s="263">
        <f t="shared" si="1"/>
        <v>0</v>
      </c>
      <c r="K44" s="116">
        <v>0</v>
      </c>
      <c r="L44" s="116">
        <v>0</v>
      </c>
      <c r="M44" s="267">
        <f t="shared" si="7"/>
        <v>0</v>
      </c>
      <c r="N44" s="116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61">
        <v>0</v>
      </c>
      <c r="G45" s="261">
        <v>0</v>
      </c>
      <c r="H45" s="263">
        <f t="shared" si="4"/>
        <v>0</v>
      </c>
      <c r="I45" s="261">
        <v>0</v>
      </c>
      <c r="J45" s="263">
        <f t="shared" si="1"/>
        <v>0</v>
      </c>
      <c r="K45" s="116">
        <v>0</v>
      </c>
      <c r="L45" s="116">
        <v>0</v>
      </c>
      <c r="M45" s="267">
        <f t="shared" si="7"/>
        <v>0</v>
      </c>
      <c r="N45" s="116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61">
        <v>0</v>
      </c>
      <c r="G46" s="261">
        <v>0</v>
      </c>
      <c r="H46" s="263">
        <f t="shared" si="4"/>
        <v>0</v>
      </c>
      <c r="I46" s="261">
        <v>0</v>
      </c>
      <c r="J46" s="263">
        <f t="shared" si="1"/>
        <v>0</v>
      </c>
      <c r="K46" s="116">
        <v>0</v>
      </c>
      <c r="L46" s="116">
        <v>0</v>
      </c>
      <c r="M46" s="267">
        <f t="shared" si="7"/>
        <v>0</v>
      </c>
      <c r="N46" s="116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61">
        <v>0</v>
      </c>
      <c r="G47" s="261">
        <v>0</v>
      </c>
      <c r="H47" s="263">
        <f t="shared" si="4"/>
        <v>0</v>
      </c>
      <c r="I47" s="261">
        <v>0</v>
      </c>
      <c r="J47" s="263">
        <f t="shared" si="1"/>
        <v>0</v>
      </c>
      <c r="K47" s="116">
        <v>0</v>
      </c>
      <c r="L47" s="116">
        <v>0</v>
      </c>
      <c r="M47" s="267">
        <f t="shared" si="7"/>
        <v>0</v>
      </c>
      <c r="N47" s="116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61">
        <v>0</v>
      </c>
      <c r="G48" s="261">
        <v>0</v>
      </c>
      <c r="H48" s="263">
        <f t="shared" si="4"/>
        <v>0</v>
      </c>
      <c r="I48" s="261">
        <v>0</v>
      </c>
      <c r="J48" s="263">
        <f t="shared" si="1"/>
        <v>0</v>
      </c>
      <c r="K48" s="116">
        <v>0</v>
      </c>
      <c r="L48" s="116">
        <v>0</v>
      </c>
      <c r="M48" s="267">
        <f t="shared" si="7"/>
        <v>0</v>
      </c>
      <c r="N48" s="116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61">
        <v>0</v>
      </c>
      <c r="G49" s="261">
        <v>0</v>
      </c>
      <c r="H49" s="263">
        <f t="shared" si="4"/>
        <v>0</v>
      </c>
      <c r="I49" s="261">
        <v>0</v>
      </c>
      <c r="J49" s="263">
        <f t="shared" si="1"/>
        <v>0</v>
      </c>
      <c r="K49" s="116">
        <v>0</v>
      </c>
      <c r="L49" s="116">
        <v>0</v>
      </c>
      <c r="M49" s="267">
        <f t="shared" si="7"/>
        <v>0</v>
      </c>
      <c r="N49" s="116">
        <v>0</v>
      </c>
    </row>
    <row r="50" spans="1:14">
      <c r="A50" s="14"/>
      <c r="B50" s="12"/>
      <c r="C50" s="13"/>
      <c r="D50" s="12"/>
      <c r="E50" s="62">
        <v>1</v>
      </c>
      <c r="F50" s="262">
        <v>0</v>
      </c>
      <c r="G50" s="262">
        <v>0</v>
      </c>
      <c r="H50" s="270">
        <f t="shared" si="4"/>
        <v>0</v>
      </c>
      <c r="I50" s="262">
        <v>2</v>
      </c>
      <c r="J50" s="270">
        <f t="shared" si="1"/>
        <v>2</v>
      </c>
      <c r="K50" s="117">
        <v>0</v>
      </c>
      <c r="L50" s="117">
        <v>0</v>
      </c>
      <c r="M50" s="271">
        <f t="shared" si="7"/>
        <v>0</v>
      </c>
      <c r="N50" s="117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263">
        <f t="shared" ref="F51:N51" si="8">SUM(F38:F50)</f>
        <v>8</v>
      </c>
      <c r="G51" s="263">
        <f t="shared" si="8"/>
        <v>0</v>
      </c>
      <c r="H51" s="263">
        <f t="shared" si="8"/>
        <v>8</v>
      </c>
      <c r="I51" s="263">
        <f t="shared" si="8"/>
        <v>2</v>
      </c>
      <c r="J51" s="263">
        <f t="shared" si="8"/>
        <v>10</v>
      </c>
      <c r="K51" s="263">
        <f t="shared" si="8"/>
        <v>0</v>
      </c>
      <c r="L51" s="263">
        <f t="shared" si="8"/>
        <v>0</v>
      </c>
      <c r="M51" s="263">
        <f t="shared" si="8"/>
        <v>0</v>
      </c>
      <c r="N51" s="263">
        <f t="shared" si="8"/>
        <v>0</v>
      </c>
    </row>
    <row r="52" spans="1:14">
      <c r="A52" s="56"/>
      <c r="B52" s="309" t="s">
        <v>37</v>
      </c>
      <c r="C52" s="310"/>
      <c r="D52" s="310"/>
      <c r="E52" s="311"/>
      <c r="F52" s="261"/>
      <c r="G52" s="261"/>
      <c r="H52" s="261"/>
      <c r="I52" s="261"/>
      <c r="J52" s="261"/>
      <c r="K52" s="261"/>
      <c r="L52" s="261"/>
      <c r="M52" s="261">
        <f>SUM(K52:L52)</f>
        <v>0</v>
      </c>
      <c r="N52" s="261"/>
    </row>
    <row r="53" spans="1:14" ht="12.75" customHeight="1">
      <c r="A53" s="56"/>
      <c r="B53" s="308" t="s">
        <v>40</v>
      </c>
      <c r="C53" s="308"/>
      <c r="D53" s="308"/>
      <c r="E53" s="308"/>
      <c r="F53" s="272">
        <f t="shared" ref="F53:J53" si="9">+F23+F37+F51+F52</f>
        <v>717</v>
      </c>
      <c r="G53" s="272">
        <f t="shared" si="9"/>
        <v>98</v>
      </c>
      <c r="H53" s="272">
        <f t="shared" si="9"/>
        <v>815</v>
      </c>
      <c r="I53" s="272">
        <f t="shared" si="9"/>
        <v>22</v>
      </c>
      <c r="J53" s="272">
        <f t="shared" si="9"/>
        <v>837</v>
      </c>
      <c r="K53" s="272">
        <f>+K23+K37+K51+K52</f>
        <v>92</v>
      </c>
      <c r="L53" s="272">
        <f t="shared" ref="L53:N53" si="10">+L23+L37+L51+L52</f>
        <v>13</v>
      </c>
      <c r="M53" s="272">
        <f t="shared" si="10"/>
        <v>105</v>
      </c>
      <c r="N53" s="272">
        <f t="shared" si="10"/>
        <v>19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P23" sqref="P23:P24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78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79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43464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261">
        <v>109</v>
      </c>
      <c r="G10" s="261">
        <v>0</v>
      </c>
      <c r="H10" s="199">
        <f>F10+G10</f>
        <v>109</v>
      </c>
      <c r="I10" s="261">
        <v>0</v>
      </c>
      <c r="J10" s="199">
        <f>H10+I10</f>
        <v>109</v>
      </c>
      <c r="K10" s="116">
        <v>39</v>
      </c>
      <c r="L10" s="116">
        <v>3</v>
      </c>
      <c r="M10" s="200">
        <f>K10+L10</f>
        <v>42</v>
      </c>
      <c r="N10" s="116">
        <v>3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61">
        <v>2</v>
      </c>
      <c r="G11" s="261">
        <v>0</v>
      </c>
      <c r="H11" s="199">
        <f t="shared" ref="H11:H22" si="0">F11+G11</f>
        <v>2</v>
      </c>
      <c r="I11" s="261">
        <v>0</v>
      </c>
      <c r="J11" s="199">
        <f t="shared" ref="J11:J50" si="1">H11+I11</f>
        <v>2</v>
      </c>
      <c r="K11" s="116">
        <v>0</v>
      </c>
      <c r="L11" s="116">
        <v>0</v>
      </c>
      <c r="M11" s="200">
        <f t="shared" ref="M11:M22" si="2">K11+L11</f>
        <v>0</v>
      </c>
      <c r="N11" s="116">
        <v>0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61">
        <v>3</v>
      </c>
      <c r="G12" s="261">
        <v>0</v>
      </c>
      <c r="H12" s="199">
        <f t="shared" si="0"/>
        <v>3</v>
      </c>
      <c r="I12" s="261">
        <v>0</v>
      </c>
      <c r="J12" s="199">
        <f t="shared" si="1"/>
        <v>3</v>
      </c>
      <c r="K12" s="116">
        <v>1</v>
      </c>
      <c r="L12" s="116">
        <v>0</v>
      </c>
      <c r="M12" s="200">
        <f t="shared" si="2"/>
        <v>1</v>
      </c>
      <c r="N12" s="116">
        <v>0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61">
        <v>4</v>
      </c>
      <c r="G13" s="261">
        <v>0</v>
      </c>
      <c r="H13" s="199">
        <f t="shared" si="0"/>
        <v>4</v>
      </c>
      <c r="I13" s="261">
        <v>0</v>
      </c>
      <c r="J13" s="199">
        <f t="shared" si="1"/>
        <v>4</v>
      </c>
      <c r="K13" s="116">
        <v>0</v>
      </c>
      <c r="L13" s="116">
        <v>0</v>
      </c>
      <c r="M13" s="200">
        <f t="shared" si="2"/>
        <v>0</v>
      </c>
      <c r="N13" s="116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61">
        <v>11</v>
      </c>
      <c r="G14" s="261">
        <v>0</v>
      </c>
      <c r="H14" s="199">
        <f t="shared" si="0"/>
        <v>11</v>
      </c>
      <c r="I14" s="261">
        <v>0</v>
      </c>
      <c r="J14" s="199">
        <f t="shared" si="1"/>
        <v>11</v>
      </c>
      <c r="K14" s="116">
        <v>0</v>
      </c>
      <c r="L14" s="116">
        <v>1</v>
      </c>
      <c r="M14" s="200">
        <f t="shared" si="2"/>
        <v>1</v>
      </c>
      <c r="N14" s="116">
        <v>2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61">
        <v>18</v>
      </c>
      <c r="G15" s="261">
        <v>0</v>
      </c>
      <c r="H15" s="199">
        <f t="shared" si="0"/>
        <v>18</v>
      </c>
      <c r="I15" s="261">
        <v>0</v>
      </c>
      <c r="J15" s="199">
        <f t="shared" si="1"/>
        <v>18</v>
      </c>
      <c r="K15" s="116">
        <v>0</v>
      </c>
      <c r="L15" s="116">
        <v>0</v>
      </c>
      <c r="M15" s="200">
        <f t="shared" si="2"/>
        <v>0</v>
      </c>
      <c r="N15" s="116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61">
        <v>12</v>
      </c>
      <c r="G16" s="261">
        <v>0</v>
      </c>
      <c r="H16" s="199">
        <f t="shared" si="0"/>
        <v>12</v>
      </c>
      <c r="I16" s="261">
        <v>0</v>
      </c>
      <c r="J16" s="199">
        <f t="shared" si="1"/>
        <v>12</v>
      </c>
      <c r="K16" s="116">
        <v>0</v>
      </c>
      <c r="L16" s="116">
        <v>0</v>
      </c>
      <c r="M16" s="200">
        <f t="shared" si="2"/>
        <v>0</v>
      </c>
      <c r="N16" s="116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61">
        <v>9</v>
      </c>
      <c r="G17" s="261">
        <v>0</v>
      </c>
      <c r="H17" s="199">
        <f t="shared" si="0"/>
        <v>9</v>
      </c>
      <c r="I17" s="261">
        <v>0</v>
      </c>
      <c r="J17" s="199">
        <f t="shared" si="1"/>
        <v>9</v>
      </c>
      <c r="K17" s="116">
        <v>0</v>
      </c>
      <c r="L17" s="116">
        <v>0</v>
      </c>
      <c r="M17" s="200">
        <f t="shared" si="2"/>
        <v>0</v>
      </c>
      <c r="N17" s="116">
        <v>0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61">
        <v>12</v>
      </c>
      <c r="G18" s="261">
        <v>0</v>
      </c>
      <c r="H18" s="199">
        <f t="shared" si="0"/>
        <v>12</v>
      </c>
      <c r="I18" s="261">
        <v>0</v>
      </c>
      <c r="J18" s="199">
        <f t="shared" si="1"/>
        <v>12</v>
      </c>
      <c r="K18" s="116">
        <v>0</v>
      </c>
      <c r="L18" s="116">
        <v>0</v>
      </c>
      <c r="M18" s="200">
        <f t="shared" si="2"/>
        <v>0</v>
      </c>
      <c r="N18" s="116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61">
        <v>4</v>
      </c>
      <c r="G19" s="261">
        <v>0</v>
      </c>
      <c r="H19" s="199">
        <f t="shared" si="0"/>
        <v>4</v>
      </c>
      <c r="I19" s="261">
        <v>0</v>
      </c>
      <c r="J19" s="199">
        <f t="shared" si="1"/>
        <v>4</v>
      </c>
      <c r="K19" s="116">
        <v>0</v>
      </c>
      <c r="L19" s="116">
        <v>0</v>
      </c>
      <c r="M19" s="200">
        <f t="shared" si="2"/>
        <v>0</v>
      </c>
      <c r="N19" s="116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61">
        <v>0</v>
      </c>
      <c r="G20" s="261">
        <v>0</v>
      </c>
      <c r="H20" s="199">
        <f t="shared" si="0"/>
        <v>0</v>
      </c>
      <c r="I20" s="261">
        <v>0</v>
      </c>
      <c r="J20" s="199">
        <f t="shared" si="1"/>
        <v>0</v>
      </c>
      <c r="K20" s="116">
        <v>0</v>
      </c>
      <c r="L20" s="116">
        <v>0</v>
      </c>
      <c r="M20" s="200">
        <f t="shared" si="2"/>
        <v>0</v>
      </c>
      <c r="N20" s="116">
        <v>0</v>
      </c>
    </row>
    <row r="21" spans="1:14">
      <c r="A21" s="14"/>
      <c r="B21" s="10"/>
      <c r="C21" s="15"/>
      <c r="D21" s="9"/>
      <c r="E21" s="63">
        <v>2</v>
      </c>
      <c r="F21" s="261">
        <v>0</v>
      </c>
      <c r="G21" s="261">
        <v>0</v>
      </c>
      <c r="H21" s="199">
        <f t="shared" si="0"/>
        <v>0</v>
      </c>
      <c r="I21" s="261">
        <v>0</v>
      </c>
      <c r="J21" s="199">
        <f t="shared" si="1"/>
        <v>0</v>
      </c>
      <c r="K21" s="116">
        <v>0</v>
      </c>
      <c r="L21" s="116">
        <v>0</v>
      </c>
      <c r="M21" s="200">
        <f t="shared" si="2"/>
        <v>0</v>
      </c>
      <c r="N21" s="116">
        <v>0</v>
      </c>
    </row>
    <row r="22" spans="1:14">
      <c r="A22" s="14"/>
      <c r="B22" s="12"/>
      <c r="C22" s="16"/>
      <c r="D22" s="9"/>
      <c r="E22" s="62">
        <v>1</v>
      </c>
      <c r="F22" s="261">
        <v>0</v>
      </c>
      <c r="G22" s="261">
        <v>8</v>
      </c>
      <c r="H22" s="199">
        <f t="shared" si="0"/>
        <v>8</v>
      </c>
      <c r="I22" s="261">
        <v>11</v>
      </c>
      <c r="J22" s="199">
        <f t="shared" si="1"/>
        <v>19</v>
      </c>
      <c r="K22" s="116">
        <v>0</v>
      </c>
      <c r="L22" s="116">
        <v>0</v>
      </c>
      <c r="M22" s="200">
        <f t="shared" si="2"/>
        <v>0</v>
      </c>
      <c r="N22" s="116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199">
        <f t="shared" ref="F23:N23" si="3">SUM(F10:F22)</f>
        <v>184</v>
      </c>
      <c r="G23" s="199">
        <f t="shared" si="3"/>
        <v>8</v>
      </c>
      <c r="H23" s="155">
        <f t="shared" si="3"/>
        <v>192</v>
      </c>
      <c r="I23" s="199">
        <f t="shared" si="3"/>
        <v>11</v>
      </c>
      <c r="J23" s="155">
        <f t="shared" si="3"/>
        <v>203</v>
      </c>
      <c r="K23" s="201">
        <f t="shared" si="3"/>
        <v>40</v>
      </c>
      <c r="L23" s="201">
        <f t="shared" si="3"/>
        <v>4</v>
      </c>
      <c r="M23" s="199">
        <f t="shared" si="3"/>
        <v>44</v>
      </c>
      <c r="N23" s="199">
        <f t="shared" si="3"/>
        <v>5</v>
      </c>
    </row>
    <row r="24" spans="1:14">
      <c r="A24" s="14"/>
      <c r="B24" s="10"/>
      <c r="C24" s="10"/>
      <c r="D24" s="13"/>
      <c r="E24" s="12">
        <v>13</v>
      </c>
      <c r="F24" s="198">
        <v>231</v>
      </c>
      <c r="G24" s="261">
        <v>0</v>
      </c>
      <c r="H24" s="199">
        <f>F24+G24</f>
        <v>231</v>
      </c>
      <c r="I24" s="261">
        <v>0</v>
      </c>
      <c r="J24" s="199">
        <f t="shared" si="1"/>
        <v>231</v>
      </c>
      <c r="K24" s="116">
        <v>54</v>
      </c>
      <c r="L24" s="116">
        <v>8</v>
      </c>
      <c r="M24" s="202">
        <f>K24+L24</f>
        <v>62</v>
      </c>
      <c r="N24" s="116">
        <v>11</v>
      </c>
    </row>
    <row r="25" spans="1:14">
      <c r="A25" s="14"/>
      <c r="B25" s="10"/>
      <c r="C25" s="10" t="s">
        <v>0</v>
      </c>
      <c r="D25" s="13"/>
      <c r="E25" s="63">
        <v>12</v>
      </c>
      <c r="F25" s="198">
        <v>14</v>
      </c>
      <c r="G25" s="261">
        <v>0</v>
      </c>
      <c r="H25" s="199">
        <f t="shared" ref="H25:H50" si="4">F25+G25</f>
        <v>14</v>
      </c>
      <c r="I25" s="261">
        <v>0</v>
      </c>
      <c r="J25" s="199">
        <f t="shared" si="1"/>
        <v>14</v>
      </c>
      <c r="K25" s="116">
        <v>0</v>
      </c>
      <c r="L25" s="116">
        <v>0</v>
      </c>
      <c r="M25" s="202">
        <f t="shared" ref="M25:M36" si="5">K25+L25</f>
        <v>0</v>
      </c>
      <c r="N25" s="116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198">
        <v>7</v>
      </c>
      <c r="G26" s="261">
        <v>0</v>
      </c>
      <c r="H26" s="199">
        <f t="shared" si="4"/>
        <v>7</v>
      </c>
      <c r="I26" s="261">
        <v>0</v>
      </c>
      <c r="J26" s="199">
        <f t="shared" si="1"/>
        <v>7</v>
      </c>
      <c r="K26" s="116">
        <v>0</v>
      </c>
      <c r="L26" s="116">
        <v>0</v>
      </c>
      <c r="M26" s="202">
        <f t="shared" si="5"/>
        <v>0</v>
      </c>
      <c r="N26" s="116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98">
        <v>4</v>
      </c>
      <c r="G27" s="261">
        <v>0</v>
      </c>
      <c r="H27" s="199">
        <f t="shared" si="4"/>
        <v>4</v>
      </c>
      <c r="I27" s="261">
        <v>0</v>
      </c>
      <c r="J27" s="199">
        <f t="shared" si="1"/>
        <v>4</v>
      </c>
      <c r="K27" s="116">
        <v>0</v>
      </c>
      <c r="L27" s="116">
        <v>0</v>
      </c>
      <c r="M27" s="202">
        <f t="shared" si="5"/>
        <v>0</v>
      </c>
      <c r="N27" s="116">
        <v>0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98">
        <v>13</v>
      </c>
      <c r="G28" s="261">
        <v>0</v>
      </c>
      <c r="H28" s="199">
        <f t="shared" si="4"/>
        <v>13</v>
      </c>
      <c r="I28" s="261">
        <v>0</v>
      </c>
      <c r="J28" s="199">
        <f t="shared" si="1"/>
        <v>13</v>
      </c>
      <c r="K28" s="116">
        <v>0</v>
      </c>
      <c r="L28" s="116">
        <v>1</v>
      </c>
      <c r="M28" s="202">
        <f t="shared" si="5"/>
        <v>1</v>
      </c>
      <c r="N28" s="116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98">
        <v>16</v>
      </c>
      <c r="G29" s="261">
        <v>0</v>
      </c>
      <c r="H29" s="199">
        <f t="shared" si="4"/>
        <v>16</v>
      </c>
      <c r="I29" s="261">
        <v>0</v>
      </c>
      <c r="J29" s="199">
        <f t="shared" si="1"/>
        <v>16</v>
      </c>
      <c r="K29" s="116">
        <v>0</v>
      </c>
      <c r="L29" s="116">
        <v>0</v>
      </c>
      <c r="M29" s="202">
        <f t="shared" si="5"/>
        <v>0</v>
      </c>
      <c r="N29" s="116">
        <v>0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98">
        <v>13</v>
      </c>
      <c r="G30" s="261">
        <v>0</v>
      </c>
      <c r="H30" s="199">
        <f t="shared" si="4"/>
        <v>13</v>
      </c>
      <c r="I30" s="261">
        <v>0</v>
      </c>
      <c r="J30" s="199">
        <f t="shared" si="1"/>
        <v>13</v>
      </c>
      <c r="K30" s="116">
        <v>0</v>
      </c>
      <c r="L30" s="116">
        <v>0</v>
      </c>
      <c r="M30" s="202">
        <f t="shared" si="5"/>
        <v>0</v>
      </c>
      <c r="N30" s="116">
        <v>0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98">
        <v>11</v>
      </c>
      <c r="G31" s="261">
        <v>0</v>
      </c>
      <c r="H31" s="199">
        <f t="shared" si="4"/>
        <v>11</v>
      </c>
      <c r="I31" s="261">
        <v>0</v>
      </c>
      <c r="J31" s="199">
        <f t="shared" si="1"/>
        <v>11</v>
      </c>
      <c r="K31" s="116">
        <v>0</v>
      </c>
      <c r="L31" s="116">
        <v>0</v>
      </c>
      <c r="M31" s="202">
        <f t="shared" si="5"/>
        <v>0</v>
      </c>
      <c r="N31" s="116">
        <v>0</v>
      </c>
    </row>
    <row r="32" spans="1:14">
      <c r="A32" s="14"/>
      <c r="B32" s="10" t="s">
        <v>9</v>
      </c>
      <c r="C32" s="62"/>
      <c r="D32" s="13"/>
      <c r="E32" s="63">
        <v>5</v>
      </c>
      <c r="F32" s="198">
        <v>13</v>
      </c>
      <c r="G32" s="261">
        <v>0</v>
      </c>
      <c r="H32" s="199">
        <f t="shared" si="4"/>
        <v>13</v>
      </c>
      <c r="I32" s="261">
        <v>0</v>
      </c>
      <c r="J32" s="199">
        <f t="shared" si="1"/>
        <v>13</v>
      </c>
      <c r="K32" s="116">
        <v>0</v>
      </c>
      <c r="L32" s="116">
        <v>0</v>
      </c>
      <c r="M32" s="202">
        <f t="shared" si="5"/>
        <v>0</v>
      </c>
      <c r="N32" s="116">
        <v>0</v>
      </c>
    </row>
    <row r="33" spans="1:14">
      <c r="A33" s="14"/>
      <c r="B33" s="10"/>
      <c r="C33" s="10"/>
      <c r="D33" s="13"/>
      <c r="E33" s="63">
        <v>4</v>
      </c>
      <c r="F33" s="198">
        <v>9</v>
      </c>
      <c r="G33" s="261">
        <v>0</v>
      </c>
      <c r="H33" s="199">
        <f t="shared" si="4"/>
        <v>9</v>
      </c>
      <c r="I33" s="261">
        <v>0</v>
      </c>
      <c r="J33" s="199">
        <f t="shared" si="1"/>
        <v>9</v>
      </c>
      <c r="K33" s="116">
        <v>0</v>
      </c>
      <c r="L33" s="116">
        <v>0</v>
      </c>
      <c r="M33" s="202">
        <f t="shared" si="5"/>
        <v>0</v>
      </c>
      <c r="N33" s="116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61">
        <v>0</v>
      </c>
      <c r="G34" s="198">
        <v>0</v>
      </c>
      <c r="H34" s="199">
        <f t="shared" si="4"/>
        <v>0</v>
      </c>
      <c r="I34" s="261">
        <v>0</v>
      </c>
      <c r="J34" s="199">
        <f t="shared" si="1"/>
        <v>0</v>
      </c>
      <c r="K34" s="116">
        <v>0</v>
      </c>
      <c r="L34" s="116">
        <v>0</v>
      </c>
      <c r="M34" s="202">
        <f t="shared" si="5"/>
        <v>0</v>
      </c>
      <c r="N34" s="116">
        <v>0</v>
      </c>
    </row>
    <row r="35" spans="1:14">
      <c r="A35" s="14"/>
      <c r="B35" s="10"/>
      <c r="C35" s="10"/>
      <c r="D35" s="13"/>
      <c r="E35" s="63">
        <v>2</v>
      </c>
      <c r="F35" s="261">
        <v>0</v>
      </c>
      <c r="G35" s="198">
        <v>0</v>
      </c>
      <c r="H35" s="199">
        <f t="shared" si="4"/>
        <v>0</v>
      </c>
      <c r="I35" s="261">
        <v>0</v>
      </c>
      <c r="J35" s="199">
        <f t="shared" si="1"/>
        <v>0</v>
      </c>
      <c r="K35" s="116">
        <v>0</v>
      </c>
      <c r="L35" s="116">
        <v>0</v>
      </c>
      <c r="M35" s="202">
        <f t="shared" si="5"/>
        <v>0</v>
      </c>
      <c r="N35" s="116">
        <v>0</v>
      </c>
    </row>
    <row r="36" spans="1:14">
      <c r="A36" s="14"/>
      <c r="B36" s="12"/>
      <c r="C36" s="12"/>
      <c r="D36" s="13"/>
      <c r="E36" s="62">
        <v>1</v>
      </c>
      <c r="F36" s="261">
        <v>0</v>
      </c>
      <c r="G36" s="198">
        <v>7</v>
      </c>
      <c r="H36" s="199">
        <f t="shared" si="4"/>
        <v>7</v>
      </c>
      <c r="I36" s="261">
        <v>15</v>
      </c>
      <c r="J36" s="199">
        <f t="shared" si="1"/>
        <v>22</v>
      </c>
      <c r="K36" s="116">
        <v>0</v>
      </c>
      <c r="L36" s="116">
        <v>0</v>
      </c>
      <c r="M36" s="202">
        <f t="shared" si="5"/>
        <v>0</v>
      </c>
      <c r="N36" s="116">
        <v>0</v>
      </c>
    </row>
    <row r="37" spans="1:14" ht="12.75" customHeight="1">
      <c r="A37" s="14"/>
      <c r="B37" s="309" t="s">
        <v>19</v>
      </c>
      <c r="C37" s="310"/>
      <c r="D37" s="310"/>
      <c r="E37" s="310"/>
      <c r="F37" s="201">
        <f t="shared" ref="F37:N37" si="6">SUM(F24:F36)</f>
        <v>331</v>
      </c>
      <c r="G37" s="199">
        <f t="shared" si="6"/>
        <v>7</v>
      </c>
      <c r="H37" s="154">
        <f t="shared" si="6"/>
        <v>338</v>
      </c>
      <c r="I37" s="203">
        <f t="shared" si="6"/>
        <v>15</v>
      </c>
      <c r="J37" s="155">
        <f t="shared" si="6"/>
        <v>353</v>
      </c>
      <c r="K37" s="201">
        <f t="shared" si="6"/>
        <v>54</v>
      </c>
      <c r="L37" s="199">
        <f t="shared" si="6"/>
        <v>9</v>
      </c>
      <c r="M37" s="155">
        <f t="shared" si="6"/>
        <v>63</v>
      </c>
      <c r="N37" s="201">
        <f t="shared" si="6"/>
        <v>12</v>
      </c>
    </row>
    <row r="38" spans="1:14">
      <c r="A38" s="14"/>
      <c r="B38" s="62"/>
      <c r="C38" s="62"/>
      <c r="D38" s="17"/>
      <c r="E38" s="60">
        <v>13</v>
      </c>
      <c r="F38" s="261">
        <v>1</v>
      </c>
      <c r="G38" s="261">
        <v>0</v>
      </c>
      <c r="H38" s="199">
        <f t="shared" si="4"/>
        <v>1</v>
      </c>
      <c r="I38" s="261">
        <v>0</v>
      </c>
      <c r="J38" s="199">
        <f t="shared" si="1"/>
        <v>1</v>
      </c>
      <c r="K38" s="170">
        <v>0</v>
      </c>
      <c r="L38" s="116">
        <v>0</v>
      </c>
      <c r="M38" s="202">
        <f>K38+L38</f>
        <v>0</v>
      </c>
      <c r="N38" s="170">
        <v>0</v>
      </c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61">
        <v>1</v>
      </c>
      <c r="G39" s="261">
        <v>0</v>
      </c>
      <c r="H39" s="199">
        <f t="shared" si="4"/>
        <v>1</v>
      </c>
      <c r="I39" s="261">
        <v>0</v>
      </c>
      <c r="J39" s="199">
        <f t="shared" si="1"/>
        <v>1</v>
      </c>
      <c r="K39" s="170">
        <v>0</v>
      </c>
      <c r="L39" s="116">
        <v>0</v>
      </c>
      <c r="M39" s="202">
        <f t="shared" ref="M39:M50" si="7">K39+L39</f>
        <v>0</v>
      </c>
      <c r="N39" s="170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61">
        <v>0</v>
      </c>
      <c r="G40" s="261">
        <v>0</v>
      </c>
      <c r="H40" s="199">
        <f t="shared" si="4"/>
        <v>0</v>
      </c>
      <c r="I40" s="261">
        <v>0</v>
      </c>
      <c r="J40" s="199">
        <f t="shared" si="1"/>
        <v>0</v>
      </c>
      <c r="K40" s="170">
        <v>0</v>
      </c>
      <c r="L40" s="170">
        <v>0</v>
      </c>
      <c r="M40" s="202">
        <f t="shared" si="7"/>
        <v>0</v>
      </c>
      <c r="N40" s="170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61">
        <v>0</v>
      </c>
      <c r="G41" s="261">
        <v>0</v>
      </c>
      <c r="H41" s="199">
        <f t="shared" si="4"/>
        <v>0</v>
      </c>
      <c r="I41" s="261">
        <v>0</v>
      </c>
      <c r="J41" s="199">
        <f t="shared" si="1"/>
        <v>0</v>
      </c>
      <c r="K41" s="170">
        <v>0</v>
      </c>
      <c r="L41" s="170">
        <v>0</v>
      </c>
      <c r="M41" s="202">
        <f t="shared" si="7"/>
        <v>0</v>
      </c>
      <c r="N41" s="170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61">
        <v>0</v>
      </c>
      <c r="G42" s="261">
        <v>0</v>
      </c>
      <c r="H42" s="199">
        <f t="shared" si="4"/>
        <v>0</v>
      </c>
      <c r="I42" s="261">
        <v>0</v>
      </c>
      <c r="J42" s="199">
        <f t="shared" si="1"/>
        <v>0</v>
      </c>
      <c r="K42" s="170">
        <v>0</v>
      </c>
      <c r="L42" s="170">
        <v>0</v>
      </c>
      <c r="M42" s="202">
        <f t="shared" si="7"/>
        <v>0</v>
      </c>
      <c r="N42" s="170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61">
        <v>0</v>
      </c>
      <c r="G43" s="261">
        <v>0</v>
      </c>
      <c r="H43" s="199">
        <f t="shared" si="4"/>
        <v>0</v>
      </c>
      <c r="I43" s="261">
        <v>0</v>
      </c>
      <c r="J43" s="199">
        <f t="shared" si="1"/>
        <v>0</v>
      </c>
      <c r="K43" s="170">
        <v>0</v>
      </c>
      <c r="L43" s="170">
        <v>0</v>
      </c>
      <c r="M43" s="202">
        <f t="shared" si="7"/>
        <v>0</v>
      </c>
      <c r="N43" s="170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61">
        <v>0</v>
      </c>
      <c r="G44" s="261">
        <v>0</v>
      </c>
      <c r="H44" s="199">
        <f t="shared" si="4"/>
        <v>0</v>
      </c>
      <c r="I44" s="261">
        <v>0</v>
      </c>
      <c r="J44" s="199">
        <f t="shared" si="1"/>
        <v>0</v>
      </c>
      <c r="K44" s="170">
        <v>0</v>
      </c>
      <c r="L44" s="170">
        <v>0</v>
      </c>
      <c r="M44" s="202">
        <f t="shared" si="7"/>
        <v>0</v>
      </c>
      <c r="N44" s="170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61">
        <v>0</v>
      </c>
      <c r="G45" s="261">
        <v>0</v>
      </c>
      <c r="H45" s="199">
        <f t="shared" si="4"/>
        <v>0</v>
      </c>
      <c r="I45" s="261">
        <v>0</v>
      </c>
      <c r="J45" s="199">
        <f t="shared" si="1"/>
        <v>0</v>
      </c>
      <c r="K45" s="170">
        <v>0</v>
      </c>
      <c r="L45" s="170">
        <v>0</v>
      </c>
      <c r="M45" s="202">
        <f t="shared" si="7"/>
        <v>0</v>
      </c>
      <c r="N45" s="170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61">
        <v>0</v>
      </c>
      <c r="G46" s="261">
        <v>0</v>
      </c>
      <c r="H46" s="199">
        <f t="shared" si="4"/>
        <v>0</v>
      </c>
      <c r="I46" s="261">
        <v>0</v>
      </c>
      <c r="J46" s="199">
        <f t="shared" si="1"/>
        <v>0</v>
      </c>
      <c r="K46" s="170">
        <v>0</v>
      </c>
      <c r="L46" s="170">
        <v>0</v>
      </c>
      <c r="M46" s="202">
        <f t="shared" si="7"/>
        <v>0</v>
      </c>
      <c r="N46" s="170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61">
        <v>0</v>
      </c>
      <c r="G47" s="261">
        <v>0</v>
      </c>
      <c r="H47" s="199">
        <f t="shared" si="4"/>
        <v>0</v>
      </c>
      <c r="I47" s="261">
        <v>0</v>
      </c>
      <c r="J47" s="199">
        <f t="shared" si="1"/>
        <v>0</v>
      </c>
      <c r="K47" s="170">
        <v>0</v>
      </c>
      <c r="L47" s="170">
        <v>0</v>
      </c>
      <c r="M47" s="202">
        <f t="shared" si="7"/>
        <v>0</v>
      </c>
      <c r="N47" s="170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61">
        <v>0</v>
      </c>
      <c r="G48" s="261">
        <v>0</v>
      </c>
      <c r="H48" s="199">
        <f t="shared" si="4"/>
        <v>0</v>
      </c>
      <c r="I48" s="261">
        <v>0</v>
      </c>
      <c r="J48" s="199">
        <f t="shared" si="1"/>
        <v>0</v>
      </c>
      <c r="K48" s="170">
        <v>0</v>
      </c>
      <c r="L48" s="170">
        <v>0</v>
      </c>
      <c r="M48" s="202">
        <f t="shared" si="7"/>
        <v>0</v>
      </c>
      <c r="N48" s="170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61">
        <v>0</v>
      </c>
      <c r="G49" s="261">
        <v>0</v>
      </c>
      <c r="H49" s="199">
        <f t="shared" si="4"/>
        <v>0</v>
      </c>
      <c r="I49" s="261">
        <v>0</v>
      </c>
      <c r="J49" s="199">
        <f t="shared" si="1"/>
        <v>0</v>
      </c>
      <c r="K49" s="170">
        <v>0</v>
      </c>
      <c r="L49" s="170">
        <v>0</v>
      </c>
      <c r="M49" s="202">
        <f t="shared" si="7"/>
        <v>0</v>
      </c>
      <c r="N49" s="170">
        <v>0</v>
      </c>
    </row>
    <row r="50" spans="1:14">
      <c r="A50" s="14"/>
      <c r="B50" s="12"/>
      <c r="C50" s="13"/>
      <c r="D50" s="12"/>
      <c r="E50" s="62">
        <v>1</v>
      </c>
      <c r="F50" s="262">
        <v>0</v>
      </c>
      <c r="G50" s="262">
        <v>0</v>
      </c>
      <c r="H50" s="204">
        <f t="shared" si="4"/>
        <v>0</v>
      </c>
      <c r="I50" s="262">
        <v>0</v>
      </c>
      <c r="J50" s="204">
        <f t="shared" si="1"/>
        <v>0</v>
      </c>
      <c r="K50" s="170">
        <v>0</v>
      </c>
      <c r="L50" s="170">
        <v>0</v>
      </c>
      <c r="M50" s="205">
        <f t="shared" si="7"/>
        <v>0</v>
      </c>
      <c r="N50" s="170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199">
        <f t="shared" ref="F51:N51" si="8">SUM(F38:F50)</f>
        <v>2</v>
      </c>
      <c r="G51" s="199">
        <f t="shared" si="8"/>
        <v>0</v>
      </c>
      <c r="H51" s="199">
        <f t="shared" si="8"/>
        <v>2</v>
      </c>
      <c r="I51" s="199">
        <f t="shared" si="8"/>
        <v>0</v>
      </c>
      <c r="J51" s="199">
        <f t="shared" si="8"/>
        <v>2</v>
      </c>
      <c r="K51" s="199">
        <f t="shared" si="8"/>
        <v>0</v>
      </c>
      <c r="L51" s="199">
        <f t="shared" si="8"/>
        <v>0</v>
      </c>
      <c r="M51" s="199">
        <f t="shared" si="8"/>
        <v>0</v>
      </c>
      <c r="N51" s="199">
        <f t="shared" si="8"/>
        <v>0</v>
      </c>
    </row>
    <row r="52" spans="1:14">
      <c r="A52" s="56"/>
      <c r="B52" s="309" t="s">
        <v>37</v>
      </c>
      <c r="C52" s="310"/>
      <c r="D52" s="310"/>
      <c r="E52" s="311"/>
      <c r="F52" s="261">
        <v>0</v>
      </c>
      <c r="G52" s="261">
        <v>0</v>
      </c>
      <c r="H52" s="261">
        <v>0</v>
      </c>
      <c r="I52" s="261">
        <v>0</v>
      </c>
      <c r="J52" s="261">
        <v>0</v>
      </c>
      <c r="K52" s="261">
        <v>0</v>
      </c>
      <c r="L52" s="261">
        <v>0</v>
      </c>
      <c r="M52" s="261">
        <v>0</v>
      </c>
      <c r="N52" s="261">
        <v>0</v>
      </c>
    </row>
    <row r="53" spans="1:14" ht="12.75" customHeight="1">
      <c r="A53" s="56"/>
      <c r="B53" s="308" t="s">
        <v>40</v>
      </c>
      <c r="C53" s="308"/>
      <c r="D53" s="308"/>
      <c r="E53" s="308"/>
      <c r="F53" s="206">
        <f t="shared" ref="F53:N53" si="9">+F23+F37+F51+F52</f>
        <v>517</v>
      </c>
      <c r="G53" s="206">
        <f t="shared" si="9"/>
        <v>15</v>
      </c>
      <c r="H53" s="206">
        <f t="shared" si="9"/>
        <v>532</v>
      </c>
      <c r="I53" s="206">
        <f t="shared" si="9"/>
        <v>26</v>
      </c>
      <c r="J53" s="206">
        <f t="shared" si="9"/>
        <v>558</v>
      </c>
      <c r="K53" s="206">
        <f t="shared" si="9"/>
        <v>94</v>
      </c>
      <c r="L53" s="206">
        <f t="shared" si="9"/>
        <v>13</v>
      </c>
      <c r="M53" s="206">
        <f t="shared" si="9"/>
        <v>107</v>
      </c>
      <c r="N53" s="206">
        <f t="shared" si="9"/>
        <v>17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2.7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9" zoomScaleNormal="100" zoomScaleSheetLayoutView="100" workbookViewId="0">
      <selection activeCell="R45" sqref="R45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46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47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43465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 ht="12.75" customHeight="1">
      <c r="A10" s="14"/>
      <c r="B10" s="62"/>
      <c r="C10" s="18"/>
      <c r="D10" s="9"/>
      <c r="E10" s="63">
        <v>13</v>
      </c>
      <c r="F10" s="236">
        <v>607</v>
      </c>
      <c r="G10" s="237">
        <v>0</v>
      </c>
      <c r="H10" s="238">
        <v>607</v>
      </c>
      <c r="I10" s="237">
        <v>0</v>
      </c>
      <c r="J10" s="238">
        <v>607</v>
      </c>
      <c r="K10" s="239">
        <v>791</v>
      </c>
      <c r="L10" s="239">
        <v>250</v>
      </c>
      <c r="M10" s="240">
        <v>1041</v>
      </c>
      <c r="N10" s="239">
        <v>295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236">
        <v>28</v>
      </c>
      <c r="G11" s="236">
        <v>0</v>
      </c>
      <c r="H11" s="238">
        <v>28</v>
      </c>
      <c r="I11" s="236">
        <v>0</v>
      </c>
      <c r="J11" s="238">
        <v>28</v>
      </c>
      <c r="K11" s="239">
        <v>3</v>
      </c>
      <c r="L11" s="239">
        <v>2</v>
      </c>
      <c r="M11" s="240">
        <v>5</v>
      </c>
      <c r="N11" s="239">
        <v>2</v>
      </c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236">
        <v>29</v>
      </c>
      <c r="G12" s="236">
        <v>0</v>
      </c>
      <c r="H12" s="238">
        <v>29</v>
      </c>
      <c r="I12" s="236">
        <v>0</v>
      </c>
      <c r="J12" s="238">
        <v>29</v>
      </c>
      <c r="K12" s="239">
        <v>9</v>
      </c>
      <c r="L12" s="239">
        <v>1</v>
      </c>
      <c r="M12" s="240">
        <v>10</v>
      </c>
      <c r="N12" s="239">
        <v>1</v>
      </c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236">
        <v>122</v>
      </c>
      <c r="G13" s="236">
        <v>0</v>
      </c>
      <c r="H13" s="238">
        <v>122</v>
      </c>
      <c r="I13" s="236">
        <v>0</v>
      </c>
      <c r="J13" s="238">
        <v>122</v>
      </c>
      <c r="K13" s="239">
        <v>5</v>
      </c>
      <c r="L13" s="239">
        <v>0</v>
      </c>
      <c r="M13" s="240">
        <v>5</v>
      </c>
      <c r="N13" s="239">
        <v>0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236">
        <v>56</v>
      </c>
      <c r="G14" s="236">
        <v>0</v>
      </c>
      <c r="H14" s="238">
        <v>56</v>
      </c>
      <c r="I14" s="236">
        <v>0</v>
      </c>
      <c r="J14" s="238">
        <v>56</v>
      </c>
      <c r="K14" s="239">
        <v>2</v>
      </c>
      <c r="L14" s="239">
        <v>0</v>
      </c>
      <c r="M14" s="240">
        <v>2</v>
      </c>
      <c r="N14" s="239">
        <v>0</v>
      </c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236">
        <v>69</v>
      </c>
      <c r="G15" s="236">
        <v>0</v>
      </c>
      <c r="H15" s="238">
        <v>69</v>
      </c>
      <c r="I15" s="236">
        <v>0</v>
      </c>
      <c r="J15" s="238">
        <v>69</v>
      </c>
      <c r="K15" s="239">
        <v>2</v>
      </c>
      <c r="L15" s="239">
        <v>0</v>
      </c>
      <c r="M15" s="240">
        <v>2</v>
      </c>
      <c r="N15" s="239">
        <v>0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236">
        <v>146</v>
      </c>
      <c r="G16" s="236">
        <v>0</v>
      </c>
      <c r="H16" s="238">
        <v>146</v>
      </c>
      <c r="I16" s="236">
        <v>0</v>
      </c>
      <c r="J16" s="238">
        <v>146</v>
      </c>
      <c r="K16" s="239">
        <v>0</v>
      </c>
      <c r="L16" s="239">
        <v>0</v>
      </c>
      <c r="M16" s="240">
        <v>0</v>
      </c>
      <c r="N16" s="239">
        <v>0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236">
        <v>50</v>
      </c>
      <c r="G17" s="236">
        <v>0</v>
      </c>
      <c r="H17" s="238">
        <v>50</v>
      </c>
      <c r="I17" s="236">
        <v>0</v>
      </c>
      <c r="J17" s="238">
        <v>50</v>
      </c>
      <c r="K17" s="239">
        <v>3</v>
      </c>
      <c r="L17" s="239">
        <v>2</v>
      </c>
      <c r="M17" s="240">
        <v>5</v>
      </c>
      <c r="N17" s="239">
        <v>5</v>
      </c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236">
        <v>52</v>
      </c>
      <c r="G18" s="236">
        <v>0</v>
      </c>
      <c r="H18" s="238">
        <v>52</v>
      </c>
      <c r="I18" s="236">
        <v>0</v>
      </c>
      <c r="J18" s="238">
        <v>52</v>
      </c>
      <c r="K18" s="239">
        <v>0</v>
      </c>
      <c r="L18" s="239">
        <v>0</v>
      </c>
      <c r="M18" s="240">
        <v>0</v>
      </c>
      <c r="N18" s="239">
        <v>0</v>
      </c>
    </row>
    <row r="19" spans="1:14">
      <c r="A19" s="14"/>
      <c r="B19" s="10"/>
      <c r="C19" s="15"/>
      <c r="D19" s="11" t="s">
        <v>12</v>
      </c>
      <c r="E19" s="63">
        <v>4</v>
      </c>
      <c r="F19" s="236">
        <v>117</v>
      </c>
      <c r="G19" s="236">
        <v>0</v>
      </c>
      <c r="H19" s="238">
        <v>117</v>
      </c>
      <c r="I19" s="236">
        <v>0</v>
      </c>
      <c r="J19" s="238">
        <v>117</v>
      </c>
      <c r="K19" s="239">
        <v>0</v>
      </c>
      <c r="L19" s="239">
        <v>0</v>
      </c>
      <c r="M19" s="240">
        <v>0</v>
      </c>
      <c r="N19" s="239">
        <v>0</v>
      </c>
    </row>
    <row r="20" spans="1:14">
      <c r="A20" s="14"/>
      <c r="B20" s="10"/>
      <c r="C20" s="15" t="s">
        <v>1</v>
      </c>
      <c r="D20" s="9"/>
      <c r="E20" s="63">
        <v>3</v>
      </c>
      <c r="F20" s="237">
        <v>0</v>
      </c>
      <c r="G20" s="236">
        <v>54</v>
      </c>
      <c r="H20" s="238">
        <v>54</v>
      </c>
      <c r="I20" s="236">
        <v>0</v>
      </c>
      <c r="J20" s="238">
        <v>54</v>
      </c>
      <c r="K20" s="239">
        <v>0</v>
      </c>
      <c r="L20" s="239">
        <v>0</v>
      </c>
      <c r="M20" s="240">
        <v>0</v>
      </c>
      <c r="N20" s="239">
        <v>0</v>
      </c>
    </row>
    <row r="21" spans="1:14">
      <c r="A21" s="14"/>
      <c r="B21" s="10"/>
      <c r="C21" s="15"/>
      <c r="D21" s="9"/>
      <c r="E21" s="63">
        <v>2</v>
      </c>
      <c r="F21" s="237">
        <v>0</v>
      </c>
      <c r="G21" s="236">
        <v>30</v>
      </c>
      <c r="H21" s="238">
        <v>30</v>
      </c>
      <c r="I21" s="236">
        <v>0</v>
      </c>
      <c r="J21" s="238">
        <v>30</v>
      </c>
      <c r="K21" s="239">
        <v>0</v>
      </c>
      <c r="L21" s="239">
        <v>0</v>
      </c>
      <c r="M21" s="240">
        <v>0</v>
      </c>
      <c r="N21" s="239">
        <v>0</v>
      </c>
    </row>
    <row r="22" spans="1:14">
      <c r="A22" s="14"/>
      <c r="B22" s="12"/>
      <c r="C22" s="16"/>
      <c r="D22" s="9"/>
      <c r="E22" s="62">
        <v>1</v>
      </c>
      <c r="F22" s="237">
        <v>0</v>
      </c>
      <c r="G22" s="236">
        <v>17</v>
      </c>
      <c r="H22" s="238">
        <v>17</v>
      </c>
      <c r="I22" s="237">
        <v>58</v>
      </c>
      <c r="J22" s="238">
        <v>75</v>
      </c>
      <c r="K22" s="239">
        <v>1</v>
      </c>
      <c r="L22" s="239">
        <v>0</v>
      </c>
      <c r="M22" s="240">
        <v>1</v>
      </c>
      <c r="N22" s="239">
        <v>0</v>
      </c>
    </row>
    <row r="23" spans="1:14" ht="12.75" customHeight="1">
      <c r="A23" s="14"/>
      <c r="B23" s="309" t="s">
        <v>18</v>
      </c>
      <c r="C23" s="310"/>
      <c r="D23" s="310"/>
      <c r="E23" s="311"/>
      <c r="F23" s="238">
        <v>1276</v>
      </c>
      <c r="G23" s="238">
        <v>101</v>
      </c>
      <c r="H23" s="241">
        <v>1377</v>
      </c>
      <c r="I23" s="238">
        <v>58</v>
      </c>
      <c r="J23" s="241">
        <v>1435</v>
      </c>
      <c r="K23" s="242">
        <v>816</v>
      </c>
      <c r="L23" s="242">
        <v>255</v>
      </c>
      <c r="M23" s="238">
        <v>1071</v>
      </c>
      <c r="N23" s="238">
        <v>303</v>
      </c>
    </row>
    <row r="24" spans="1:14">
      <c r="A24" s="14"/>
      <c r="B24" s="10"/>
      <c r="C24" s="10"/>
      <c r="D24" s="13"/>
      <c r="E24" s="12">
        <v>13</v>
      </c>
      <c r="F24" s="236">
        <v>1158</v>
      </c>
      <c r="G24" s="237">
        <v>0</v>
      </c>
      <c r="H24" s="238">
        <v>1158</v>
      </c>
      <c r="I24" s="237">
        <v>0</v>
      </c>
      <c r="J24" s="238">
        <v>1158</v>
      </c>
      <c r="K24" s="239">
        <v>987</v>
      </c>
      <c r="L24" s="239">
        <v>160</v>
      </c>
      <c r="M24" s="243">
        <v>1147</v>
      </c>
      <c r="N24" s="239">
        <v>194</v>
      </c>
    </row>
    <row r="25" spans="1:14" ht="12.75" customHeight="1">
      <c r="A25" s="14"/>
      <c r="B25" s="10"/>
      <c r="C25" s="10" t="s">
        <v>0</v>
      </c>
      <c r="D25" s="13"/>
      <c r="E25" s="63">
        <v>12</v>
      </c>
      <c r="F25" s="236">
        <v>92</v>
      </c>
      <c r="G25" s="236">
        <v>0</v>
      </c>
      <c r="H25" s="238">
        <v>92</v>
      </c>
      <c r="I25" s="236">
        <v>0</v>
      </c>
      <c r="J25" s="238">
        <v>92</v>
      </c>
      <c r="K25" s="239">
        <v>2</v>
      </c>
      <c r="L25" s="239">
        <v>0</v>
      </c>
      <c r="M25" s="243">
        <v>2</v>
      </c>
      <c r="N25" s="239">
        <v>0</v>
      </c>
    </row>
    <row r="26" spans="1:14">
      <c r="A26" s="14"/>
      <c r="B26" s="10" t="s">
        <v>7</v>
      </c>
      <c r="C26" s="12"/>
      <c r="D26" s="13"/>
      <c r="E26" s="63">
        <v>11</v>
      </c>
      <c r="F26" s="236">
        <v>47</v>
      </c>
      <c r="G26" s="236">
        <v>0</v>
      </c>
      <c r="H26" s="238">
        <v>47</v>
      </c>
      <c r="I26" s="236">
        <v>0</v>
      </c>
      <c r="J26" s="238">
        <v>47</v>
      </c>
      <c r="K26" s="239">
        <v>2</v>
      </c>
      <c r="L26" s="239">
        <v>0</v>
      </c>
      <c r="M26" s="243">
        <v>2</v>
      </c>
      <c r="N26" s="239">
        <v>0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236">
        <v>293</v>
      </c>
      <c r="G27" s="236">
        <v>0</v>
      </c>
      <c r="H27" s="238">
        <v>293</v>
      </c>
      <c r="I27" s="236">
        <v>0</v>
      </c>
      <c r="J27" s="238">
        <v>293</v>
      </c>
      <c r="K27" s="239">
        <v>0</v>
      </c>
      <c r="L27" s="239">
        <v>0</v>
      </c>
      <c r="M27" s="243">
        <v>0</v>
      </c>
      <c r="N27" s="239">
        <v>1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236">
        <v>134</v>
      </c>
      <c r="G28" s="236">
        <v>0</v>
      </c>
      <c r="H28" s="238">
        <v>134</v>
      </c>
      <c r="I28" s="236">
        <v>0</v>
      </c>
      <c r="J28" s="238">
        <v>134</v>
      </c>
      <c r="K28" s="239">
        <v>0</v>
      </c>
      <c r="L28" s="239">
        <v>1</v>
      </c>
      <c r="M28" s="243">
        <v>1</v>
      </c>
      <c r="N28" s="239">
        <v>0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236">
        <v>102</v>
      </c>
      <c r="G29" s="236">
        <v>0</v>
      </c>
      <c r="H29" s="238">
        <v>102</v>
      </c>
      <c r="I29" s="236">
        <v>0</v>
      </c>
      <c r="J29" s="238">
        <v>102</v>
      </c>
      <c r="K29" s="239">
        <v>1</v>
      </c>
      <c r="L29" s="239">
        <v>0</v>
      </c>
      <c r="M29" s="243">
        <v>1</v>
      </c>
      <c r="N29" s="239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236">
        <v>135</v>
      </c>
      <c r="G30" s="236">
        <v>0</v>
      </c>
      <c r="H30" s="238">
        <v>135</v>
      </c>
      <c r="I30" s="236">
        <v>0</v>
      </c>
      <c r="J30" s="238">
        <v>135</v>
      </c>
      <c r="K30" s="239">
        <v>1</v>
      </c>
      <c r="L30" s="239">
        <v>1</v>
      </c>
      <c r="M30" s="243">
        <v>2</v>
      </c>
      <c r="N30" s="239">
        <v>8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236">
        <v>86</v>
      </c>
      <c r="G31" s="236">
        <v>0</v>
      </c>
      <c r="H31" s="238">
        <v>86</v>
      </c>
      <c r="I31" s="236">
        <v>0</v>
      </c>
      <c r="J31" s="238">
        <v>86</v>
      </c>
      <c r="K31" s="239">
        <v>1</v>
      </c>
      <c r="L31" s="239">
        <v>4</v>
      </c>
      <c r="M31" s="243">
        <v>5</v>
      </c>
      <c r="N31" s="239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236">
        <v>79</v>
      </c>
      <c r="G32" s="236">
        <v>0</v>
      </c>
      <c r="H32" s="238">
        <v>79</v>
      </c>
      <c r="I32" s="236">
        <v>0</v>
      </c>
      <c r="J32" s="238">
        <v>79</v>
      </c>
      <c r="K32" s="239">
        <v>0</v>
      </c>
      <c r="L32" s="239">
        <v>1</v>
      </c>
      <c r="M32" s="243">
        <v>1</v>
      </c>
      <c r="N32" s="239">
        <v>0</v>
      </c>
    </row>
    <row r="33" spans="1:14">
      <c r="A33" s="14"/>
      <c r="B33" s="10"/>
      <c r="C33" s="10"/>
      <c r="D33" s="13"/>
      <c r="E33" s="63">
        <v>4</v>
      </c>
      <c r="F33" s="236">
        <v>129</v>
      </c>
      <c r="G33" s="236">
        <v>0</v>
      </c>
      <c r="H33" s="238">
        <v>129</v>
      </c>
      <c r="I33" s="236">
        <v>0</v>
      </c>
      <c r="J33" s="238">
        <v>129</v>
      </c>
      <c r="K33" s="239">
        <v>0</v>
      </c>
      <c r="L33" s="239">
        <v>0</v>
      </c>
      <c r="M33" s="243">
        <v>0</v>
      </c>
      <c r="N33" s="239">
        <v>0</v>
      </c>
    </row>
    <row r="34" spans="1:14">
      <c r="A34" s="14"/>
      <c r="B34" s="10"/>
      <c r="C34" s="10" t="s">
        <v>1</v>
      </c>
      <c r="D34" s="13"/>
      <c r="E34" s="63">
        <v>3</v>
      </c>
      <c r="F34" s="237">
        <v>0</v>
      </c>
      <c r="G34" s="236">
        <v>129</v>
      </c>
      <c r="H34" s="238">
        <v>129</v>
      </c>
      <c r="I34" s="236">
        <v>0</v>
      </c>
      <c r="J34" s="238">
        <v>129</v>
      </c>
      <c r="K34" s="239">
        <v>1</v>
      </c>
      <c r="L34" s="239">
        <v>0</v>
      </c>
      <c r="M34" s="243">
        <v>1</v>
      </c>
      <c r="N34" s="239">
        <v>0</v>
      </c>
    </row>
    <row r="35" spans="1:14">
      <c r="A35" s="14"/>
      <c r="B35" s="10"/>
      <c r="C35" s="10"/>
      <c r="D35" s="13"/>
      <c r="E35" s="63">
        <v>2</v>
      </c>
      <c r="F35" s="237">
        <v>0</v>
      </c>
      <c r="G35" s="236">
        <v>68</v>
      </c>
      <c r="H35" s="238">
        <v>68</v>
      </c>
      <c r="I35" s="236">
        <v>0</v>
      </c>
      <c r="J35" s="238">
        <v>68</v>
      </c>
      <c r="K35" s="239">
        <v>0</v>
      </c>
      <c r="L35" s="239">
        <v>0</v>
      </c>
      <c r="M35" s="243">
        <v>0</v>
      </c>
      <c r="N35" s="239">
        <v>0</v>
      </c>
    </row>
    <row r="36" spans="1:14">
      <c r="A36" s="14"/>
      <c r="B36" s="12"/>
      <c r="C36" s="12"/>
      <c r="D36" s="13"/>
      <c r="E36" s="62">
        <v>1</v>
      </c>
      <c r="F36" s="237">
        <v>0</v>
      </c>
      <c r="G36" s="236">
        <v>40</v>
      </c>
      <c r="H36" s="238">
        <v>40</v>
      </c>
      <c r="I36" s="237">
        <v>167</v>
      </c>
      <c r="J36" s="238">
        <v>207</v>
      </c>
      <c r="K36" s="239">
        <v>1</v>
      </c>
      <c r="L36" s="239">
        <v>0</v>
      </c>
      <c r="M36" s="243">
        <v>1</v>
      </c>
      <c r="N36" s="239">
        <v>0</v>
      </c>
    </row>
    <row r="37" spans="1:14" ht="12.75" customHeight="1">
      <c r="A37" s="14"/>
      <c r="B37" s="309" t="s">
        <v>19</v>
      </c>
      <c r="C37" s="310"/>
      <c r="D37" s="310"/>
      <c r="E37" s="310"/>
      <c r="F37" s="242">
        <v>2255</v>
      </c>
      <c r="G37" s="238">
        <v>237</v>
      </c>
      <c r="H37" s="244">
        <v>2492</v>
      </c>
      <c r="I37" s="245">
        <v>167</v>
      </c>
      <c r="J37" s="241">
        <v>2659</v>
      </c>
      <c r="K37" s="242">
        <v>996</v>
      </c>
      <c r="L37" s="238">
        <v>167</v>
      </c>
      <c r="M37" s="241">
        <v>1163</v>
      </c>
      <c r="N37" s="242">
        <v>206</v>
      </c>
    </row>
    <row r="38" spans="1:14">
      <c r="A38" s="14"/>
      <c r="B38" s="62"/>
      <c r="C38" s="62"/>
      <c r="D38" s="17"/>
      <c r="E38" s="60">
        <v>13</v>
      </c>
      <c r="F38" s="237">
        <v>0</v>
      </c>
      <c r="G38" s="237">
        <v>0</v>
      </c>
      <c r="H38" s="238">
        <v>0</v>
      </c>
      <c r="I38" s="237">
        <v>0</v>
      </c>
      <c r="J38" s="238">
        <v>0</v>
      </c>
      <c r="K38" s="239">
        <v>0</v>
      </c>
      <c r="L38" s="239">
        <v>0</v>
      </c>
      <c r="M38" s="243">
        <v>0</v>
      </c>
      <c r="N38" s="239">
        <v>0</v>
      </c>
    </row>
    <row r="39" spans="1:14" ht="12.75" customHeight="1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236">
        <v>0</v>
      </c>
      <c r="G39" s="236">
        <v>0</v>
      </c>
      <c r="H39" s="238">
        <v>0</v>
      </c>
      <c r="I39" s="236">
        <v>0</v>
      </c>
      <c r="J39" s="238">
        <v>0</v>
      </c>
      <c r="K39" s="246">
        <v>0</v>
      </c>
      <c r="L39" s="246">
        <v>0</v>
      </c>
      <c r="M39" s="243">
        <v>0</v>
      </c>
      <c r="N39" s="246">
        <v>0</v>
      </c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236">
        <v>0</v>
      </c>
      <c r="G40" s="236">
        <v>0</v>
      </c>
      <c r="H40" s="238">
        <v>0</v>
      </c>
      <c r="I40" s="236">
        <v>0</v>
      </c>
      <c r="J40" s="238">
        <v>0</v>
      </c>
      <c r="K40" s="246">
        <v>0</v>
      </c>
      <c r="L40" s="246">
        <v>0</v>
      </c>
      <c r="M40" s="243">
        <v>0</v>
      </c>
      <c r="N40" s="246">
        <v>0</v>
      </c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236">
        <v>0</v>
      </c>
      <c r="G41" s="236">
        <v>0</v>
      </c>
      <c r="H41" s="238">
        <v>0</v>
      </c>
      <c r="I41" s="236">
        <v>0</v>
      </c>
      <c r="J41" s="238">
        <v>0</v>
      </c>
      <c r="K41" s="246">
        <v>0</v>
      </c>
      <c r="L41" s="246">
        <v>0</v>
      </c>
      <c r="M41" s="243">
        <v>0</v>
      </c>
      <c r="N41" s="246">
        <v>0</v>
      </c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236">
        <v>0</v>
      </c>
      <c r="G42" s="236">
        <v>0</v>
      </c>
      <c r="H42" s="238">
        <v>0</v>
      </c>
      <c r="I42" s="236">
        <v>0</v>
      </c>
      <c r="J42" s="238">
        <v>0</v>
      </c>
      <c r="K42" s="246">
        <v>0</v>
      </c>
      <c r="L42" s="246">
        <v>0</v>
      </c>
      <c r="M42" s="243">
        <v>0</v>
      </c>
      <c r="N42" s="246">
        <v>0</v>
      </c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236">
        <v>0</v>
      </c>
      <c r="G43" s="236">
        <v>0</v>
      </c>
      <c r="H43" s="238">
        <v>0</v>
      </c>
      <c r="I43" s="236">
        <v>0</v>
      </c>
      <c r="J43" s="238">
        <v>0</v>
      </c>
      <c r="K43" s="246">
        <v>0</v>
      </c>
      <c r="L43" s="246">
        <v>0</v>
      </c>
      <c r="M43" s="243">
        <v>0</v>
      </c>
      <c r="N43" s="246">
        <v>0</v>
      </c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236">
        <v>0</v>
      </c>
      <c r="G44" s="236">
        <v>0</v>
      </c>
      <c r="H44" s="238">
        <v>0</v>
      </c>
      <c r="I44" s="236">
        <v>0</v>
      </c>
      <c r="J44" s="238">
        <v>0</v>
      </c>
      <c r="K44" s="246">
        <v>0</v>
      </c>
      <c r="L44" s="246">
        <v>0</v>
      </c>
      <c r="M44" s="243">
        <v>0</v>
      </c>
      <c r="N44" s="246">
        <v>0</v>
      </c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236">
        <v>0</v>
      </c>
      <c r="G45" s="236">
        <v>0</v>
      </c>
      <c r="H45" s="238">
        <v>0</v>
      </c>
      <c r="I45" s="236">
        <v>0</v>
      </c>
      <c r="J45" s="238">
        <v>0</v>
      </c>
      <c r="K45" s="246">
        <v>0</v>
      </c>
      <c r="L45" s="246">
        <v>0</v>
      </c>
      <c r="M45" s="243">
        <v>0</v>
      </c>
      <c r="N45" s="246">
        <v>0</v>
      </c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236">
        <v>0</v>
      </c>
      <c r="G46" s="236">
        <v>0</v>
      </c>
      <c r="H46" s="238">
        <v>0</v>
      </c>
      <c r="I46" s="236">
        <v>0</v>
      </c>
      <c r="J46" s="238">
        <v>0</v>
      </c>
      <c r="K46" s="246">
        <v>0</v>
      </c>
      <c r="L46" s="246">
        <v>0</v>
      </c>
      <c r="M46" s="243">
        <v>0</v>
      </c>
      <c r="N46" s="246">
        <v>0</v>
      </c>
    </row>
    <row r="47" spans="1:14">
      <c r="A47" s="14"/>
      <c r="B47" s="10"/>
      <c r="C47" s="10"/>
      <c r="D47" s="13" t="s">
        <v>7</v>
      </c>
      <c r="E47" s="60">
        <v>4</v>
      </c>
      <c r="F47" s="236">
        <v>0</v>
      </c>
      <c r="G47" s="236">
        <v>0</v>
      </c>
      <c r="H47" s="238">
        <v>0</v>
      </c>
      <c r="I47" s="236">
        <v>0</v>
      </c>
      <c r="J47" s="238">
        <v>0</v>
      </c>
      <c r="K47" s="246">
        <v>0</v>
      </c>
      <c r="L47" s="246">
        <v>0</v>
      </c>
      <c r="M47" s="243">
        <v>0</v>
      </c>
      <c r="N47" s="246">
        <v>0</v>
      </c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236">
        <v>0</v>
      </c>
      <c r="G48" s="236">
        <v>0</v>
      </c>
      <c r="H48" s="238">
        <v>0</v>
      </c>
      <c r="I48" s="236">
        <v>0</v>
      </c>
      <c r="J48" s="238">
        <v>0</v>
      </c>
      <c r="K48" s="246">
        <v>0</v>
      </c>
      <c r="L48" s="246">
        <v>0</v>
      </c>
      <c r="M48" s="243">
        <v>0</v>
      </c>
      <c r="N48" s="246">
        <v>0</v>
      </c>
    </row>
    <row r="49" spans="1:14">
      <c r="A49" s="14"/>
      <c r="B49" s="10"/>
      <c r="C49" s="10"/>
      <c r="D49" s="13" t="s">
        <v>3</v>
      </c>
      <c r="E49" s="60">
        <v>2</v>
      </c>
      <c r="F49" s="236">
        <v>0</v>
      </c>
      <c r="G49" s="236">
        <v>0</v>
      </c>
      <c r="H49" s="238">
        <v>0</v>
      </c>
      <c r="I49" s="236">
        <v>0</v>
      </c>
      <c r="J49" s="238">
        <v>0</v>
      </c>
      <c r="K49" s="246">
        <v>0</v>
      </c>
      <c r="L49" s="246">
        <v>0</v>
      </c>
      <c r="M49" s="243">
        <v>0</v>
      </c>
      <c r="N49" s="246">
        <v>0</v>
      </c>
    </row>
    <row r="50" spans="1:14">
      <c r="A50" s="14"/>
      <c r="B50" s="12"/>
      <c r="C50" s="13"/>
      <c r="D50" s="12"/>
      <c r="E50" s="62">
        <v>1</v>
      </c>
      <c r="F50" s="236">
        <v>0</v>
      </c>
      <c r="G50" s="236">
        <v>0</v>
      </c>
      <c r="H50" s="247">
        <v>0</v>
      </c>
      <c r="I50" s="236">
        <v>0</v>
      </c>
      <c r="J50" s="247">
        <v>0</v>
      </c>
      <c r="K50" s="246">
        <v>0</v>
      </c>
      <c r="L50" s="246">
        <v>0</v>
      </c>
      <c r="M50" s="248">
        <v>0</v>
      </c>
      <c r="N50" s="246">
        <v>0</v>
      </c>
    </row>
    <row r="51" spans="1:14" ht="12.75" customHeight="1">
      <c r="A51" s="56"/>
      <c r="B51" s="312" t="s">
        <v>20</v>
      </c>
      <c r="C51" s="312"/>
      <c r="D51" s="312"/>
      <c r="E51" s="312"/>
      <c r="F51" s="238">
        <v>0</v>
      </c>
      <c r="G51" s="238">
        <v>0</v>
      </c>
      <c r="H51" s="238">
        <v>0</v>
      </c>
      <c r="I51" s="238">
        <v>0</v>
      </c>
      <c r="J51" s="238">
        <v>0</v>
      </c>
      <c r="K51" s="238">
        <v>0</v>
      </c>
      <c r="L51" s="238">
        <v>0</v>
      </c>
      <c r="M51" s="238">
        <v>0</v>
      </c>
      <c r="N51" s="238">
        <v>0</v>
      </c>
    </row>
    <row r="52" spans="1:14">
      <c r="A52" s="56"/>
      <c r="B52" s="309" t="s">
        <v>37</v>
      </c>
      <c r="C52" s="310"/>
      <c r="D52" s="310"/>
      <c r="E52" s="311"/>
      <c r="F52" s="237">
        <v>0</v>
      </c>
      <c r="G52" s="237">
        <v>0</v>
      </c>
      <c r="H52" s="237">
        <v>0</v>
      </c>
      <c r="I52" s="237">
        <v>0</v>
      </c>
      <c r="J52" s="237">
        <v>0</v>
      </c>
      <c r="K52" s="237">
        <v>9</v>
      </c>
      <c r="L52" s="237">
        <v>7</v>
      </c>
      <c r="M52" s="237">
        <v>16</v>
      </c>
      <c r="N52" s="237">
        <v>9</v>
      </c>
    </row>
    <row r="53" spans="1:14" ht="12.75" customHeight="1">
      <c r="A53" s="56"/>
      <c r="B53" s="308" t="s">
        <v>40</v>
      </c>
      <c r="C53" s="308"/>
      <c r="D53" s="308"/>
      <c r="E53" s="308"/>
      <c r="F53" s="249">
        <v>3531</v>
      </c>
      <c r="G53" s="249">
        <v>338</v>
      </c>
      <c r="H53" s="249">
        <v>3869</v>
      </c>
      <c r="I53" s="249">
        <v>225</v>
      </c>
      <c r="J53" s="249">
        <v>4094</v>
      </c>
      <c r="K53" s="249">
        <v>1821</v>
      </c>
      <c r="L53" s="249">
        <v>429</v>
      </c>
      <c r="M53" s="249">
        <v>2250</v>
      </c>
      <c r="N53" s="249">
        <v>518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 ht="12.75" customHeight="1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"/>
    <protectedRange sqref="D2:J3 F4" name="Cabecalho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28" zoomScaleNormal="100" zoomScaleSheetLayoutView="100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 ht="12.75" customHeight="1">
      <c r="A2" s="56"/>
      <c r="B2" s="57" t="s">
        <v>34</v>
      </c>
      <c r="C2" s="58"/>
      <c r="D2" s="304" t="s">
        <v>48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49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43465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158">
        <v>854</v>
      </c>
      <c r="G10" s="158"/>
      <c r="H10" s="160">
        <v>854</v>
      </c>
      <c r="I10" s="158"/>
      <c r="J10" s="160">
        <v>854</v>
      </c>
      <c r="K10" s="170">
        <v>951</v>
      </c>
      <c r="L10" s="171">
        <v>172</v>
      </c>
      <c r="M10" s="161">
        <v>1123</v>
      </c>
      <c r="N10" s="171">
        <v>197</v>
      </c>
    </row>
    <row r="11" spans="1:14" ht="12.75" customHeight="1">
      <c r="A11" s="14"/>
      <c r="B11" s="10" t="s">
        <v>1</v>
      </c>
      <c r="C11" s="15" t="s">
        <v>0</v>
      </c>
      <c r="D11" s="9"/>
      <c r="E11" s="63">
        <v>12</v>
      </c>
      <c r="F11" s="158">
        <v>80</v>
      </c>
      <c r="G11" s="158"/>
      <c r="H11" s="160">
        <v>80</v>
      </c>
      <c r="I11" s="158"/>
      <c r="J11" s="160">
        <v>80</v>
      </c>
      <c r="K11" s="170">
        <v>11</v>
      </c>
      <c r="L11" s="171"/>
      <c r="M11" s="161">
        <v>11</v>
      </c>
      <c r="N11" s="171"/>
    </row>
    <row r="12" spans="1:14" ht="12.75" customHeight="1">
      <c r="A12" s="14"/>
      <c r="B12" s="10" t="s">
        <v>2</v>
      </c>
      <c r="C12" s="16"/>
      <c r="D12" s="11" t="s">
        <v>6</v>
      </c>
      <c r="E12" s="63">
        <v>11</v>
      </c>
      <c r="F12" s="158">
        <v>24</v>
      </c>
      <c r="G12" s="158"/>
      <c r="H12" s="160">
        <v>24</v>
      </c>
      <c r="I12" s="158"/>
      <c r="J12" s="160">
        <v>24</v>
      </c>
      <c r="K12" s="170">
        <v>4</v>
      </c>
      <c r="L12" s="171"/>
      <c r="M12" s="161">
        <v>4</v>
      </c>
      <c r="N12" s="171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58">
        <v>107</v>
      </c>
      <c r="G13" s="158"/>
      <c r="H13" s="160">
        <v>107</v>
      </c>
      <c r="I13" s="158"/>
      <c r="J13" s="160">
        <v>107</v>
      </c>
      <c r="K13" s="170">
        <v>8</v>
      </c>
      <c r="L13" s="171"/>
      <c r="M13" s="161">
        <v>8</v>
      </c>
      <c r="N13" s="171"/>
    </row>
    <row r="14" spans="1:14" ht="12.75" customHeight="1">
      <c r="A14" s="14"/>
      <c r="B14" s="10" t="s">
        <v>3</v>
      </c>
      <c r="C14" s="15"/>
      <c r="D14" s="11" t="s">
        <v>25</v>
      </c>
      <c r="E14" s="63">
        <v>9</v>
      </c>
      <c r="F14" s="158">
        <v>169</v>
      </c>
      <c r="G14" s="158"/>
      <c r="H14" s="160">
        <v>169</v>
      </c>
      <c r="I14" s="158"/>
      <c r="J14" s="160">
        <v>169</v>
      </c>
      <c r="K14" s="170">
        <v>1</v>
      </c>
      <c r="L14" s="171"/>
      <c r="M14" s="161">
        <v>1</v>
      </c>
      <c r="N14" s="171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58">
        <v>338</v>
      </c>
      <c r="G15" s="158"/>
      <c r="H15" s="160">
        <v>338</v>
      </c>
      <c r="I15" s="158"/>
      <c r="J15" s="160">
        <v>338</v>
      </c>
      <c r="K15" s="170">
        <v>3</v>
      </c>
      <c r="L15" s="171"/>
      <c r="M15" s="161">
        <v>3</v>
      </c>
      <c r="N15" s="171"/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58">
        <v>371</v>
      </c>
      <c r="G16" s="158"/>
      <c r="H16" s="160">
        <v>371</v>
      </c>
      <c r="I16" s="158"/>
      <c r="J16" s="160">
        <v>371</v>
      </c>
      <c r="K16" s="170">
        <v>5</v>
      </c>
      <c r="L16" s="171">
        <v>1</v>
      </c>
      <c r="M16" s="161">
        <v>6</v>
      </c>
      <c r="N16" s="171">
        <v>2</v>
      </c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58">
        <v>113</v>
      </c>
      <c r="G17" s="158"/>
      <c r="H17" s="160">
        <v>113</v>
      </c>
      <c r="I17" s="158"/>
      <c r="J17" s="160">
        <v>113</v>
      </c>
      <c r="K17" s="170">
        <v>1</v>
      </c>
      <c r="L17" s="171"/>
      <c r="M17" s="161">
        <v>1</v>
      </c>
      <c r="N17" s="171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58">
        <v>165</v>
      </c>
      <c r="G18" s="158"/>
      <c r="H18" s="160">
        <v>165</v>
      </c>
      <c r="I18" s="158"/>
      <c r="J18" s="160">
        <v>165</v>
      </c>
      <c r="K18" s="170">
        <v>0</v>
      </c>
      <c r="L18" s="171">
        <v>2</v>
      </c>
      <c r="M18" s="161">
        <v>2</v>
      </c>
      <c r="N18" s="171">
        <v>3</v>
      </c>
    </row>
    <row r="19" spans="1:14">
      <c r="A19" s="14"/>
      <c r="B19" s="10"/>
      <c r="C19" s="15"/>
      <c r="D19" s="11" t="s">
        <v>12</v>
      </c>
      <c r="E19" s="63">
        <v>4</v>
      </c>
      <c r="F19" s="158">
        <v>130</v>
      </c>
      <c r="G19" s="158"/>
      <c r="H19" s="160">
        <v>130</v>
      </c>
      <c r="I19" s="158"/>
      <c r="J19" s="160">
        <v>130</v>
      </c>
      <c r="K19" s="170">
        <v>2</v>
      </c>
      <c r="L19" s="171">
        <v>3</v>
      </c>
      <c r="M19" s="161">
        <v>5</v>
      </c>
      <c r="N19" s="171">
        <v>3</v>
      </c>
    </row>
    <row r="20" spans="1:14">
      <c r="A20" s="14"/>
      <c r="B20" s="10"/>
      <c r="C20" s="15" t="s">
        <v>1</v>
      </c>
      <c r="D20" s="9"/>
      <c r="E20" s="63">
        <v>3</v>
      </c>
      <c r="F20" s="158"/>
      <c r="G20" s="197">
        <v>84</v>
      </c>
      <c r="H20" s="160">
        <v>84</v>
      </c>
      <c r="I20" s="158"/>
      <c r="J20" s="160">
        <v>84</v>
      </c>
      <c r="K20" s="170">
        <v>1</v>
      </c>
      <c r="L20" s="171"/>
      <c r="M20" s="161">
        <v>1</v>
      </c>
      <c r="N20" s="171"/>
    </row>
    <row r="21" spans="1:14">
      <c r="A21" s="14"/>
      <c r="B21" s="10"/>
      <c r="C21" s="15"/>
      <c r="D21" s="9"/>
      <c r="E21" s="63">
        <v>2</v>
      </c>
      <c r="F21" s="158"/>
      <c r="G21" s="197">
        <v>65</v>
      </c>
      <c r="H21" s="160">
        <v>65</v>
      </c>
      <c r="I21" s="158"/>
      <c r="J21" s="160">
        <v>65</v>
      </c>
      <c r="K21" s="170">
        <v>0</v>
      </c>
      <c r="L21" s="171"/>
      <c r="M21" s="161">
        <v>0</v>
      </c>
      <c r="N21" s="171"/>
    </row>
    <row r="22" spans="1:14">
      <c r="A22" s="14"/>
      <c r="B22" s="12"/>
      <c r="C22" s="16"/>
      <c r="D22" s="9"/>
      <c r="E22" s="62">
        <v>1</v>
      </c>
      <c r="F22" s="158"/>
      <c r="G22" s="197">
        <v>62</v>
      </c>
      <c r="H22" s="160">
        <v>62</v>
      </c>
      <c r="I22" s="158">
        <v>125</v>
      </c>
      <c r="J22" s="160">
        <v>187</v>
      </c>
      <c r="K22" s="170">
        <v>1</v>
      </c>
      <c r="L22" s="171"/>
      <c r="M22" s="161">
        <v>1</v>
      </c>
      <c r="N22" s="171"/>
    </row>
    <row r="23" spans="1:14" ht="12.75" customHeight="1">
      <c r="A23" s="14"/>
      <c r="B23" s="309" t="s">
        <v>18</v>
      </c>
      <c r="C23" s="310"/>
      <c r="D23" s="310"/>
      <c r="E23" s="311"/>
      <c r="F23" s="160">
        <v>2351</v>
      </c>
      <c r="G23" s="160">
        <v>211</v>
      </c>
      <c r="H23" s="162">
        <v>2562</v>
      </c>
      <c r="I23" s="160">
        <v>125</v>
      </c>
      <c r="J23" s="162">
        <v>2687</v>
      </c>
      <c r="K23" s="163">
        <v>988</v>
      </c>
      <c r="L23" s="163">
        <v>178</v>
      </c>
      <c r="M23" s="160">
        <v>1166</v>
      </c>
      <c r="N23" s="160">
        <v>205</v>
      </c>
    </row>
    <row r="24" spans="1:14">
      <c r="A24" s="14"/>
      <c r="B24" s="10"/>
      <c r="C24" s="10"/>
      <c r="D24" s="13"/>
      <c r="E24" s="12">
        <v>13</v>
      </c>
      <c r="F24" s="198">
        <v>1370</v>
      </c>
      <c r="G24" s="198"/>
      <c r="H24" s="160">
        <v>1370</v>
      </c>
      <c r="I24" s="158"/>
      <c r="J24" s="160">
        <v>1370</v>
      </c>
      <c r="K24" s="170">
        <v>794</v>
      </c>
      <c r="L24" s="171">
        <v>120</v>
      </c>
      <c r="M24" s="164">
        <v>914</v>
      </c>
      <c r="N24" s="171">
        <v>136</v>
      </c>
    </row>
    <row r="25" spans="1:14">
      <c r="A25" s="14"/>
      <c r="B25" s="10"/>
      <c r="C25" s="10" t="s">
        <v>0</v>
      </c>
      <c r="D25" s="13"/>
      <c r="E25" s="63">
        <v>12</v>
      </c>
      <c r="F25" s="198">
        <v>172</v>
      </c>
      <c r="G25" s="198"/>
      <c r="H25" s="160">
        <v>172</v>
      </c>
      <c r="I25" s="158"/>
      <c r="J25" s="160">
        <v>172</v>
      </c>
      <c r="K25" s="170">
        <v>9</v>
      </c>
      <c r="L25" s="171">
        <v>1</v>
      </c>
      <c r="M25" s="164">
        <v>10</v>
      </c>
      <c r="N25" s="171">
        <v>1</v>
      </c>
    </row>
    <row r="26" spans="1:14">
      <c r="A26" s="14"/>
      <c r="B26" s="10" t="s">
        <v>7</v>
      </c>
      <c r="C26" s="12"/>
      <c r="D26" s="13"/>
      <c r="E26" s="63">
        <v>11</v>
      </c>
      <c r="F26" s="198">
        <v>26</v>
      </c>
      <c r="G26" s="198"/>
      <c r="H26" s="160">
        <v>26</v>
      </c>
      <c r="I26" s="158"/>
      <c r="J26" s="160">
        <v>26</v>
      </c>
      <c r="K26" s="170">
        <v>4</v>
      </c>
      <c r="L26" s="171">
        <v>1</v>
      </c>
      <c r="M26" s="164">
        <v>5</v>
      </c>
      <c r="N26" s="171">
        <v>1</v>
      </c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98">
        <v>39</v>
      </c>
      <c r="G27" s="198"/>
      <c r="H27" s="160">
        <v>39</v>
      </c>
      <c r="I27" s="158"/>
      <c r="J27" s="160">
        <v>39</v>
      </c>
      <c r="K27" s="170">
        <v>8</v>
      </c>
      <c r="L27" s="171">
        <v>2</v>
      </c>
      <c r="M27" s="164">
        <v>10</v>
      </c>
      <c r="N27" s="171">
        <v>3</v>
      </c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98">
        <v>130</v>
      </c>
      <c r="G28" s="198"/>
      <c r="H28" s="160">
        <v>130</v>
      </c>
      <c r="I28" s="158"/>
      <c r="J28" s="160">
        <v>130</v>
      </c>
      <c r="K28" s="170">
        <v>5</v>
      </c>
      <c r="L28" s="171">
        <v>1</v>
      </c>
      <c r="M28" s="164">
        <v>6</v>
      </c>
      <c r="N28" s="171">
        <v>1</v>
      </c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98">
        <v>155</v>
      </c>
      <c r="G29" s="198"/>
      <c r="H29" s="160">
        <v>155</v>
      </c>
      <c r="I29" s="158"/>
      <c r="J29" s="160">
        <v>155</v>
      </c>
      <c r="K29" s="170">
        <v>3</v>
      </c>
      <c r="L29" s="171">
        <v>1</v>
      </c>
      <c r="M29" s="164">
        <v>4</v>
      </c>
      <c r="N29" s="171">
        <v>1</v>
      </c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98">
        <v>305</v>
      </c>
      <c r="G30" s="198"/>
      <c r="H30" s="160">
        <v>305</v>
      </c>
      <c r="I30" s="158"/>
      <c r="J30" s="160">
        <v>305</v>
      </c>
      <c r="K30" s="170">
        <v>3</v>
      </c>
      <c r="L30" s="171">
        <v>1</v>
      </c>
      <c r="M30" s="164">
        <v>4</v>
      </c>
      <c r="N30" s="171">
        <v>1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98">
        <v>127</v>
      </c>
      <c r="G31" s="198"/>
      <c r="H31" s="160">
        <v>127</v>
      </c>
      <c r="I31" s="158"/>
      <c r="J31" s="160">
        <v>127</v>
      </c>
      <c r="K31" s="170">
        <v>1</v>
      </c>
      <c r="L31" s="171">
        <v>2</v>
      </c>
      <c r="M31" s="164">
        <v>3</v>
      </c>
      <c r="N31" s="171">
        <v>2</v>
      </c>
    </row>
    <row r="32" spans="1:14">
      <c r="A32" s="14"/>
      <c r="B32" s="10" t="s">
        <v>9</v>
      </c>
      <c r="C32" s="62"/>
      <c r="D32" s="13"/>
      <c r="E32" s="63">
        <v>5</v>
      </c>
      <c r="F32" s="198">
        <v>189</v>
      </c>
      <c r="G32" s="198"/>
      <c r="H32" s="160">
        <v>189</v>
      </c>
      <c r="I32" s="158"/>
      <c r="J32" s="160">
        <v>189</v>
      </c>
      <c r="K32" s="170">
        <v>5</v>
      </c>
      <c r="L32" s="171">
        <v>3</v>
      </c>
      <c r="M32" s="164">
        <v>8</v>
      </c>
      <c r="N32" s="171">
        <v>5</v>
      </c>
    </row>
    <row r="33" spans="1:14">
      <c r="A33" s="14"/>
      <c r="B33" s="10"/>
      <c r="C33" s="10"/>
      <c r="D33" s="13"/>
      <c r="E33" s="63">
        <v>4</v>
      </c>
      <c r="F33" s="198">
        <v>197</v>
      </c>
      <c r="G33" s="198"/>
      <c r="H33" s="160">
        <v>197</v>
      </c>
      <c r="I33" s="158"/>
      <c r="J33" s="160">
        <v>197</v>
      </c>
      <c r="K33" s="170">
        <v>2</v>
      </c>
      <c r="L33" s="171">
        <v>2</v>
      </c>
      <c r="M33" s="164">
        <v>4</v>
      </c>
      <c r="N33" s="171">
        <v>3</v>
      </c>
    </row>
    <row r="34" spans="1:14">
      <c r="A34" s="14"/>
      <c r="B34" s="10"/>
      <c r="C34" s="10" t="s">
        <v>1</v>
      </c>
      <c r="D34" s="13"/>
      <c r="E34" s="63">
        <v>3</v>
      </c>
      <c r="F34" s="198"/>
      <c r="G34" s="198">
        <v>122</v>
      </c>
      <c r="H34" s="160">
        <v>122</v>
      </c>
      <c r="I34" s="158"/>
      <c r="J34" s="160">
        <v>122</v>
      </c>
      <c r="K34" s="170">
        <v>2</v>
      </c>
      <c r="L34" s="171"/>
      <c r="M34" s="164">
        <v>2</v>
      </c>
      <c r="N34" s="171"/>
    </row>
    <row r="35" spans="1:14">
      <c r="A35" s="14"/>
      <c r="B35" s="10"/>
      <c r="C35" s="10"/>
      <c r="D35" s="13"/>
      <c r="E35" s="63">
        <v>2</v>
      </c>
      <c r="F35" s="198"/>
      <c r="G35" s="198">
        <v>60</v>
      </c>
      <c r="H35" s="160">
        <v>60</v>
      </c>
      <c r="I35" s="158"/>
      <c r="J35" s="160">
        <v>60</v>
      </c>
      <c r="K35" s="170">
        <v>1</v>
      </c>
      <c r="L35" s="171"/>
      <c r="M35" s="164">
        <v>1</v>
      </c>
      <c r="N35" s="171"/>
    </row>
    <row r="36" spans="1:14">
      <c r="A36" s="14"/>
      <c r="B36" s="12"/>
      <c r="C36" s="12"/>
      <c r="D36" s="13"/>
      <c r="E36" s="62">
        <v>1</v>
      </c>
      <c r="F36" s="198"/>
      <c r="G36" s="198">
        <v>94</v>
      </c>
      <c r="H36" s="160">
        <v>94</v>
      </c>
      <c r="I36" s="158">
        <v>184</v>
      </c>
      <c r="J36" s="160">
        <v>278</v>
      </c>
      <c r="K36" s="170">
        <v>1</v>
      </c>
      <c r="L36" s="171">
        <v>1</v>
      </c>
      <c r="M36" s="164">
        <v>2</v>
      </c>
      <c r="N36" s="171">
        <v>1</v>
      </c>
    </row>
    <row r="37" spans="1:14" ht="12.75" customHeight="1">
      <c r="A37" s="14"/>
      <c r="B37" s="309" t="s">
        <v>19</v>
      </c>
      <c r="C37" s="310"/>
      <c r="D37" s="310"/>
      <c r="E37" s="310"/>
      <c r="F37" s="163">
        <v>2710</v>
      </c>
      <c r="G37" s="160">
        <v>276</v>
      </c>
      <c r="H37" s="165">
        <v>2986</v>
      </c>
      <c r="I37" s="166">
        <v>184</v>
      </c>
      <c r="J37" s="162">
        <v>3170</v>
      </c>
      <c r="K37" s="163">
        <v>838</v>
      </c>
      <c r="L37" s="160">
        <v>135</v>
      </c>
      <c r="M37" s="162">
        <v>973</v>
      </c>
      <c r="N37" s="163">
        <v>155</v>
      </c>
    </row>
    <row r="38" spans="1:14">
      <c r="A38" s="14"/>
      <c r="B38" s="62"/>
      <c r="C38" s="62"/>
      <c r="D38" s="17"/>
      <c r="E38" s="63">
        <v>13</v>
      </c>
      <c r="F38" s="158"/>
      <c r="G38" s="158"/>
      <c r="H38" s="160">
        <v>0</v>
      </c>
      <c r="I38" s="158"/>
      <c r="J38" s="160">
        <v>0</v>
      </c>
      <c r="K38" s="116"/>
      <c r="L38" s="116"/>
      <c r="M38" s="164">
        <v>0</v>
      </c>
      <c r="N38" s="116"/>
    </row>
    <row r="39" spans="1:14">
      <c r="A39" s="14"/>
      <c r="B39" s="10" t="s">
        <v>1</v>
      </c>
      <c r="C39" s="10" t="s">
        <v>0</v>
      </c>
      <c r="D39" s="13" t="s">
        <v>21</v>
      </c>
      <c r="E39" s="63">
        <v>12</v>
      </c>
      <c r="F39" s="158"/>
      <c r="G39" s="158"/>
      <c r="H39" s="160">
        <v>0</v>
      </c>
      <c r="I39" s="158"/>
      <c r="J39" s="160">
        <v>0</v>
      </c>
      <c r="K39" s="116"/>
      <c r="L39" s="116"/>
      <c r="M39" s="164">
        <v>0</v>
      </c>
      <c r="N39" s="116"/>
    </row>
    <row r="40" spans="1:14">
      <c r="A40" s="14"/>
      <c r="B40" s="10" t="s">
        <v>10</v>
      </c>
      <c r="C40" s="10"/>
      <c r="D40" s="13" t="s">
        <v>10</v>
      </c>
      <c r="E40" s="63">
        <v>11</v>
      </c>
      <c r="F40" s="158"/>
      <c r="G40" s="158"/>
      <c r="H40" s="160">
        <v>0</v>
      </c>
      <c r="I40" s="158"/>
      <c r="J40" s="160">
        <v>0</v>
      </c>
      <c r="K40" s="116"/>
      <c r="L40" s="116"/>
      <c r="M40" s="164">
        <v>0</v>
      </c>
      <c r="N40" s="116"/>
    </row>
    <row r="41" spans="1:14">
      <c r="A41" s="14"/>
      <c r="B41" s="10" t="s">
        <v>11</v>
      </c>
      <c r="C41" s="62"/>
      <c r="D41" s="13" t="s">
        <v>2</v>
      </c>
      <c r="E41" s="63">
        <v>10</v>
      </c>
      <c r="F41" s="158"/>
      <c r="G41" s="158"/>
      <c r="H41" s="160">
        <v>0</v>
      </c>
      <c r="I41" s="158"/>
      <c r="J41" s="160">
        <v>0</v>
      </c>
      <c r="K41" s="116"/>
      <c r="L41" s="116"/>
      <c r="M41" s="164">
        <v>0</v>
      </c>
      <c r="N41" s="116"/>
    </row>
    <row r="42" spans="1:14">
      <c r="A42" s="14"/>
      <c r="B42" s="10" t="s">
        <v>4</v>
      </c>
      <c r="C42" s="10"/>
      <c r="D42" s="13" t="s">
        <v>27</v>
      </c>
      <c r="E42" s="63">
        <v>9</v>
      </c>
      <c r="F42" s="158"/>
      <c r="G42" s="158"/>
      <c r="H42" s="160">
        <v>0</v>
      </c>
      <c r="I42" s="158"/>
      <c r="J42" s="160">
        <v>0</v>
      </c>
      <c r="K42" s="116"/>
      <c r="L42" s="116"/>
      <c r="M42" s="164">
        <v>0</v>
      </c>
      <c r="N42" s="116"/>
    </row>
    <row r="43" spans="1:14">
      <c r="A43" s="14"/>
      <c r="B43" s="10" t="s">
        <v>3</v>
      </c>
      <c r="C43" s="10" t="s">
        <v>5</v>
      </c>
      <c r="D43" s="13" t="s">
        <v>1</v>
      </c>
      <c r="E43" s="63">
        <v>8</v>
      </c>
      <c r="F43" s="158"/>
      <c r="G43" s="158"/>
      <c r="H43" s="160">
        <v>0</v>
      </c>
      <c r="I43" s="158"/>
      <c r="J43" s="160">
        <v>0</v>
      </c>
      <c r="K43" s="116"/>
      <c r="L43" s="116"/>
      <c r="M43" s="164">
        <v>0</v>
      </c>
      <c r="N43" s="116"/>
    </row>
    <row r="44" spans="1:14">
      <c r="A44" s="14"/>
      <c r="B44" s="10" t="s">
        <v>4</v>
      </c>
      <c r="C44" s="10"/>
      <c r="D44" s="13" t="s">
        <v>26</v>
      </c>
      <c r="E44" s="63">
        <v>7</v>
      </c>
      <c r="F44" s="158"/>
      <c r="G44" s="158"/>
      <c r="H44" s="160">
        <v>0</v>
      </c>
      <c r="I44" s="158"/>
      <c r="J44" s="160">
        <v>0</v>
      </c>
      <c r="K44" s="116"/>
      <c r="L44" s="116"/>
      <c r="M44" s="164">
        <v>0</v>
      </c>
      <c r="N44" s="116"/>
    </row>
    <row r="45" spans="1:14">
      <c r="A45" s="14"/>
      <c r="B45" s="10" t="s">
        <v>1</v>
      </c>
      <c r="C45" s="10"/>
      <c r="D45" s="13" t="s">
        <v>22</v>
      </c>
      <c r="E45" s="63">
        <v>6</v>
      </c>
      <c r="F45" s="158"/>
      <c r="G45" s="158"/>
      <c r="H45" s="160">
        <v>0</v>
      </c>
      <c r="I45" s="158"/>
      <c r="J45" s="160">
        <v>0</v>
      </c>
      <c r="K45" s="116"/>
      <c r="L45" s="116"/>
      <c r="M45" s="164">
        <v>0</v>
      </c>
      <c r="N45" s="116"/>
    </row>
    <row r="46" spans="1:14">
      <c r="A46" s="14"/>
      <c r="B46" s="10" t="s">
        <v>12</v>
      </c>
      <c r="C46" s="62"/>
      <c r="D46" s="13" t="s">
        <v>2</v>
      </c>
      <c r="E46" s="63">
        <v>5</v>
      </c>
      <c r="F46" s="158"/>
      <c r="G46" s="158"/>
      <c r="H46" s="160">
        <v>0</v>
      </c>
      <c r="I46" s="158"/>
      <c r="J46" s="160">
        <v>0</v>
      </c>
      <c r="K46" s="116"/>
      <c r="L46" s="116"/>
      <c r="M46" s="164">
        <v>0</v>
      </c>
      <c r="N46" s="116"/>
    </row>
    <row r="47" spans="1:14">
      <c r="A47" s="14"/>
      <c r="B47" s="10"/>
      <c r="C47" s="10"/>
      <c r="D47" s="13" t="s">
        <v>7</v>
      </c>
      <c r="E47" s="63">
        <v>4</v>
      </c>
      <c r="F47" s="158"/>
      <c r="G47" s="158"/>
      <c r="H47" s="160">
        <v>0</v>
      </c>
      <c r="I47" s="158"/>
      <c r="J47" s="160">
        <v>0</v>
      </c>
      <c r="K47" s="116"/>
      <c r="L47" s="116"/>
      <c r="M47" s="164">
        <v>0</v>
      </c>
      <c r="N47" s="116"/>
    </row>
    <row r="48" spans="1:14">
      <c r="A48" s="14"/>
      <c r="B48" s="10"/>
      <c r="C48" s="10" t="s">
        <v>1</v>
      </c>
      <c r="D48" s="13" t="s">
        <v>1</v>
      </c>
      <c r="E48" s="63">
        <v>3</v>
      </c>
      <c r="F48" s="158"/>
      <c r="G48" s="158"/>
      <c r="H48" s="160">
        <v>0</v>
      </c>
      <c r="I48" s="158"/>
      <c r="J48" s="160">
        <v>0</v>
      </c>
      <c r="K48" s="116"/>
      <c r="L48" s="116"/>
      <c r="M48" s="164">
        <v>0</v>
      </c>
      <c r="N48" s="116"/>
    </row>
    <row r="49" spans="1:14">
      <c r="A49" s="14"/>
      <c r="B49" s="10"/>
      <c r="C49" s="10"/>
      <c r="D49" s="13" t="s">
        <v>3</v>
      </c>
      <c r="E49" s="63">
        <v>2</v>
      </c>
      <c r="F49" s="158"/>
      <c r="G49" s="158"/>
      <c r="H49" s="160">
        <v>0</v>
      </c>
      <c r="I49" s="158"/>
      <c r="J49" s="160">
        <v>0</v>
      </c>
      <c r="K49" s="116"/>
      <c r="L49" s="116"/>
      <c r="M49" s="164">
        <v>0</v>
      </c>
      <c r="N49" s="116"/>
    </row>
    <row r="50" spans="1:14">
      <c r="A50" s="14"/>
      <c r="B50" s="12"/>
      <c r="C50" s="13"/>
      <c r="D50" s="12"/>
      <c r="E50" s="62">
        <v>1</v>
      </c>
      <c r="F50" s="159"/>
      <c r="G50" s="159"/>
      <c r="H50" s="167">
        <v>0</v>
      </c>
      <c r="I50" s="159">
        <v>40</v>
      </c>
      <c r="J50" s="167">
        <v>40</v>
      </c>
      <c r="K50" s="117"/>
      <c r="L50" s="117"/>
      <c r="M50" s="168">
        <v>0</v>
      </c>
      <c r="N50" s="117"/>
    </row>
    <row r="51" spans="1:14" ht="12.75" customHeight="1">
      <c r="A51" s="56"/>
      <c r="B51" s="314" t="s">
        <v>20</v>
      </c>
      <c r="C51" s="314"/>
      <c r="D51" s="314"/>
      <c r="E51" s="314"/>
      <c r="F51" s="160">
        <v>0</v>
      </c>
      <c r="G51" s="160">
        <v>0</v>
      </c>
      <c r="H51" s="160">
        <v>0</v>
      </c>
      <c r="I51" s="160">
        <v>40</v>
      </c>
      <c r="J51" s="160">
        <v>40</v>
      </c>
      <c r="K51" s="160">
        <v>0</v>
      </c>
      <c r="L51" s="160">
        <v>0</v>
      </c>
      <c r="M51" s="160">
        <v>0</v>
      </c>
      <c r="N51" s="160">
        <v>0</v>
      </c>
    </row>
    <row r="52" spans="1:14">
      <c r="A52" s="56"/>
      <c r="B52" s="309" t="s">
        <v>37</v>
      </c>
      <c r="C52" s="310"/>
      <c r="D52" s="310"/>
      <c r="E52" s="311"/>
      <c r="F52" s="158"/>
      <c r="G52" s="158"/>
      <c r="H52" s="158"/>
      <c r="I52" s="158"/>
      <c r="J52" s="158"/>
      <c r="K52" s="158"/>
      <c r="L52" s="158">
        <v>12</v>
      </c>
      <c r="M52" s="158">
        <v>12</v>
      </c>
      <c r="N52" s="158">
        <v>14</v>
      </c>
    </row>
    <row r="53" spans="1:14" ht="12.75" customHeight="1">
      <c r="A53" s="56"/>
      <c r="B53" s="313" t="s">
        <v>40</v>
      </c>
      <c r="C53" s="313"/>
      <c r="D53" s="313"/>
      <c r="E53" s="313"/>
      <c r="F53" s="169">
        <v>5061</v>
      </c>
      <c r="G53" s="169">
        <v>487</v>
      </c>
      <c r="H53" s="169">
        <v>5548</v>
      </c>
      <c r="I53" s="169">
        <v>349</v>
      </c>
      <c r="J53" s="169">
        <v>5897</v>
      </c>
      <c r="K53" s="169">
        <v>1826</v>
      </c>
      <c r="L53" s="169">
        <v>325</v>
      </c>
      <c r="M53" s="169">
        <v>2151</v>
      </c>
      <c r="N53" s="169">
        <v>374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28" zoomScaleNormal="100" zoomScaleSheetLayoutView="100" workbookViewId="0">
      <selection activeCell="R17" sqref="R17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50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51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59">
        <v>43465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">
      <c r="A9" s="56"/>
      <c r="B9" s="307"/>
      <c r="C9" s="307"/>
      <c r="D9" s="307"/>
      <c r="E9" s="307"/>
      <c r="F9" s="61" t="s">
        <v>16</v>
      </c>
      <c r="G9" s="61" t="s">
        <v>17</v>
      </c>
      <c r="H9" s="61" t="s">
        <v>23</v>
      </c>
      <c r="I9" s="307"/>
      <c r="J9" s="307"/>
      <c r="K9" s="307"/>
      <c r="L9" s="307"/>
      <c r="M9" s="307"/>
      <c r="N9" s="307"/>
    </row>
    <row r="10" spans="1:14">
      <c r="A10" s="14"/>
      <c r="B10" s="62"/>
      <c r="C10" s="18"/>
      <c r="D10" s="9"/>
      <c r="E10" s="63">
        <v>13</v>
      </c>
      <c r="F10" s="173">
        <v>646</v>
      </c>
      <c r="G10" s="173">
        <v>1</v>
      </c>
      <c r="H10" s="174">
        <v>647</v>
      </c>
      <c r="I10" s="173"/>
      <c r="J10" s="174">
        <v>647</v>
      </c>
      <c r="K10" s="175">
        <v>832</v>
      </c>
      <c r="L10" s="175">
        <v>174</v>
      </c>
      <c r="M10" s="176">
        <v>1006</v>
      </c>
      <c r="N10" s="177">
        <v>215</v>
      </c>
    </row>
    <row r="11" spans="1:14">
      <c r="A11" s="14"/>
      <c r="B11" s="10" t="s">
        <v>1</v>
      </c>
      <c r="C11" s="15" t="s">
        <v>0</v>
      </c>
      <c r="D11" s="9"/>
      <c r="E11" s="63">
        <v>12</v>
      </c>
      <c r="F11" s="173">
        <v>41</v>
      </c>
      <c r="G11" s="173">
        <v>0</v>
      </c>
      <c r="H11" s="174">
        <v>41</v>
      </c>
      <c r="I11" s="173"/>
      <c r="J11" s="174">
        <v>41</v>
      </c>
      <c r="K11" s="175"/>
      <c r="L11" s="175"/>
      <c r="M11" s="176">
        <v>0</v>
      </c>
      <c r="N11" s="177"/>
    </row>
    <row r="12" spans="1:14">
      <c r="A12" s="14"/>
      <c r="B12" s="10" t="s">
        <v>2</v>
      </c>
      <c r="C12" s="16"/>
      <c r="D12" s="11" t="s">
        <v>6</v>
      </c>
      <c r="E12" s="63">
        <v>11</v>
      </c>
      <c r="F12" s="173">
        <v>37</v>
      </c>
      <c r="G12" s="173">
        <v>0</v>
      </c>
      <c r="H12" s="174">
        <v>37</v>
      </c>
      <c r="I12" s="173"/>
      <c r="J12" s="174">
        <v>37</v>
      </c>
      <c r="K12" s="175">
        <v>1</v>
      </c>
      <c r="L12" s="175"/>
      <c r="M12" s="176">
        <v>1</v>
      </c>
      <c r="N12" s="177"/>
    </row>
    <row r="13" spans="1:14">
      <c r="A13" s="14"/>
      <c r="B13" s="10" t="s">
        <v>1</v>
      </c>
      <c r="C13" s="15"/>
      <c r="D13" s="11" t="s">
        <v>10</v>
      </c>
      <c r="E13" s="63">
        <v>10</v>
      </c>
      <c r="F13" s="173">
        <v>34</v>
      </c>
      <c r="G13" s="173">
        <v>0</v>
      </c>
      <c r="H13" s="174">
        <v>34</v>
      </c>
      <c r="I13" s="173"/>
      <c r="J13" s="174">
        <v>34</v>
      </c>
      <c r="K13" s="175">
        <v>1</v>
      </c>
      <c r="L13" s="175">
        <v>1</v>
      </c>
      <c r="M13" s="176">
        <v>2</v>
      </c>
      <c r="N13" s="177">
        <v>1</v>
      </c>
    </row>
    <row r="14" spans="1:14">
      <c r="A14" s="14"/>
      <c r="B14" s="10" t="s">
        <v>3</v>
      </c>
      <c r="C14" s="15"/>
      <c r="D14" s="11" t="s">
        <v>25</v>
      </c>
      <c r="E14" s="63">
        <v>9</v>
      </c>
      <c r="F14" s="173">
        <v>66</v>
      </c>
      <c r="G14" s="173">
        <v>0</v>
      </c>
      <c r="H14" s="174">
        <v>66</v>
      </c>
      <c r="I14" s="173"/>
      <c r="J14" s="174">
        <v>66</v>
      </c>
      <c r="K14" s="175">
        <v>2</v>
      </c>
      <c r="L14" s="175"/>
      <c r="M14" s="176">
        <v>2</v>
      </c>
      <c r="N14" s="177"/>
    </row>
    <row r="15" spans="1:14">
      <c r="A15" s="14"/>
      <c r="B15" s="10" t="s">
        <v>4</v>
      </c>
      <c r="C15" s="15" t="s">
        <v>5</v>
      </c>
      <c r="D15" s="11" t="s">
        <v>22</v>
      </c>
      <c r="E15" s="63">
        <v>8</v>
      </c>
      <c r="F15" s="173">
        <v>89</v>
      </c>
      <c r="G15" s="173">
        <v>1</v>
      </c>
      <c r="H15" s="174">
        <v>90</v>
      </c>
      <c r="I15" s="173"/>
      <c r="J15" s="174">
        <v>90</v>
      </c>
      <c r="K15" s="175">
        <v>2</v>
      </c>
      <c r="L15" s="175">
        <v>1</v>
      </c>
      <c r="M15" s="176">
        <v>3</v>
      </c>
      <c r="N15" s="177">
        <v>1</v>
      </c>
    </row>
    <row r="16" spans="1:14">
      <c r="A16" s="14"/>
      <c r="B16" s="10" t="s">
        <v>6</v>
      </c>
      <c r="C16" s="15"/>
      <c r="D16" s="11" t="s">
        <v>12</v>
      </c>
      <c r="E16" s="63">
        <v>7</v>
      </c>
      <c r="F16" s="173">
        <v>132</v>
      </c>
      <c r="G16" s="173">
        <v>0</v>
      </c>
      <c r="H16" s="174">
        <v>132</v>
      </c>
      <c r="I16" s="173"/>
      <c r="J16" s="174">
        <v>132</v>
      </c>
      <c r="K16" s="175">
        <v>1</v>
      </c>
      <c r="L16" s="175"/>
      <c r="M16" s="176">
        <v>1</v>
      </c>
      <c r="N16" s="177"/>
    </row>
    <row r="17" spans="1:14">
      <c r="A17" s="14"/>
      <c r="B17" s="10" t="s">
        <v>7</v>
      </c>
      <c r="C17" s="16"/>
      <c r="D17" s="11" t="s">
        <v>4</v>
      </c>
      <c r="E17" s="63">
        <v>6</v>
      </c>
      <c r="F17" s="173">
        <v>274</v>
      </c>
      <c r="G17" s="173">
        <v>1</v>
      </c>
      <c r="H17" s="174">
        <v>275</v>
      </c>
      <c r="I17" s="173"/>
      <c r="J17" s="174">
        <v>275</v>
      </c>
      <c r="K17" s="175">
        <v>1</v>
      </c>
      <c r="L17" s="175"/>
      <c r="M17" s="176">
        <v>1</v>
      </c>
      <c r="N17" s="177"/>
    </row>
    <row r="18" spans="1:14">
      <c r="A18" s="14"/>
      <c r="B18" s="10" t="s">
        <v>1</v>
      </c>
      <c r="C18" s="15"/>
      <c r="D18" s="11" t="s">
        <v>9</v>
      </c>
      <c r="E18" s="63">
        <v>5</v>
      </c>
      <c r="F18" s="173">
        <v>72</v>
      </c>
      <c r="G18" s="173">
        <v>2</v>
      </c>
      <c r="H18" s="174">
        <v>74</v>
      </c>
      <c r="I18" s="173"/>
      <c r="J18" s="174">
        <v>74</v>
      </c>
      <c r="K18" s="175"/>
      <c r="L18" s="175"/>
      <c r="M18" s="176">
        <v>0</v>
      </c>
      <c r="N18" s="177"/>
    </row>
    <row r="19" spans="1:14">
      <c r="A19" s="14"/>
      <c r="B19" s="10"/>
      <c r="C19" s="15"/>
      <c r="D19" s="11" t="s">
        <v>12</v>
      </c>
      <c r="E19" s="63">
        <v>4</v>
      </c>
      <c r="F19" s="173">
        <v>5</v>
      </c>
      <c r="G19" s="173">
        <v>3</v>
      </c>
      <c r="H19" s="174">
        <v>8</v>
      </c>
      <c r="I19" s="173"/>
      <c r="J19" s="174">
        <v>8</v>
      </c>
      <c r="K19" s="175">
        <v>1</v>
      </c>
      <c r="L19" s="175">
        <v>1</v>
      </c>
      <c r="M19" s="176">
        <v>2</v>
      </c>
      <c r="N19" s="177">
        <v>2</v>
      </c>
    </row>
    <row r="20" spans="1:14">
      <c r="A20" s="14"/>
      <c r="B20" s="10"/>
      <c r="C20" s="15" t="s">
        <v>1</v>
      </c>
      <c r="D20" s="9"/>
      <c r="E20" s="63">
        <v>3</v>
      </c>
      <c r="F20" s="173">
        <v>2</v>
      </c>
      <c r="G20" s="173">
        <v>63</v>
      </c>
      <c r="H20" s="174">
        <v>65</v>
      </c>
      <c r="I20" s="173"/>
      <c r="J20" s="174">
        <v>65</v>
      </c>
      <c r="K20" s="175"/>
      <c r="L20" s="175"/>
      <c r="M20" s="176">
        <v>0</v>
      </c>
      <c r="N20" s="177"/>
    </row>
    <row r="21" spans="1:14">
      <c r="A21" s="14"/>
      <c r="B21" s="10"/>
      <c r="C21" s="15"/>
      <c r="D21" s="9"/>
      <c r="E21" s="63">
        <v>2</v>
      </c>
      <c r="F21" s="173">
        <v>2</v>
      </c>
      <c r="G21" s="173">
        <v>28</v>
      </c>
      <c r="H21" s="174">
        <v>30</v>
      </c>
      <c r="I21" s="173"/>
      <c r="J21" s="174">
        <v>30</v>
      </c>
      <c r="K21" s="175"/>
      <c r="L21" s="175"/>
      <c r="M21" s="176">
        <v>0</v>
      </c>
      <c r="N21" s="177"/>
    </row>
    <row r="22" spans="1:14">
      <c r="A22" s="14"/>
      <c r="B22" s="12"/>
      <c r="C22" s="16"/>
      <c r="D22" s="9"/>
      <c r="E22" s="62">
        <v>1</v>
      </c>
      <c r="F22" s="173">
        <v>5</v>
      </c>
      <c r="G22" s="173">
        <v>21</v>
      </c>
      <c r="H22" s="174">
        <v>26</v>
      </c>
      <c r="I22" s="173">
        <v>84</v>
      </c>
      <c r="J22" s="174">
        <v>110</v>
      </c>
      <c r="K22" s="175"/>
      <c r="L22" s="175"/>
      <c r="M22" s="176">
        <v>0</v>
      </c>
      <c r="N22" s="177"/>
    </row>
    <row r="23" spans="1:14" ht="12.75" customHeight="1">
      <c r="A23" s="14"/>
      <c r="B23" s="309" t="s">
        <v>18</v>
      </c>
      <c r="C23" s="310"/>
      <c r="D23" s="310"/>
      <c r="E23" s="311"/>
      <c r="F23" s="174">
        <v>1405</v>
      </c>
      <c r="G23" s="174">
        <v>120</v>
      </c>
      <c r="H23" s="178">
        <v>1525</v>
      </c>
      <c r="I23" s="174">
        <v>84</v>
      </c>
      <c r="J23" s="178">
        <v>1609</v>
      </c>
      <c r="K23" s="174">
        <v>841</v>
      </c>
      <c r="L23" s="179">
        <v>177</v>
      </c>
      <c r="M23" s="174">
        <v>1018</v>
      </c>
      <c r="N23" s="179">
        <v>219</v>
      </c>
    </row>
    <row r="24" spans="1:14">
      <c r="A24" s="14"/>
      <c r="B24" s="10"/>
      <c r="C24" s="10"/>
      <c r="D24" s="13"/>
      <c r="E24" s="12">
        <v>13</v>
      </c>
      <c r="F24" s="173">
        <v>1139</v>
      </c>
      <c r="G24" s="173">
        <v>0</v>
      </c>
      <c r="H24" s="174">
        <v>1139</v>
      </c>
      <c r="I24" s="173"/>
      <c r="J24" s="174">
        <v>1139</v>
      </c>
      <c r="K24" s="175">
        <v>700</v>
      </c>
      <c r="L24" s="175">
        <v>76</v>
      </c>
      <c r="M24" s="180">
        <v>776</v>
      </c>
      <c r="N24" s="177">
        <v>99</v>
      </c>
    </row>
    <row r="25" spans="1:14">
      <c r="A25" s="14"/>
      <c r="B25" s="10"/>
      <c r="C25" s="10" t="s">
        <v>0</v>
      </c>
      <c r="D25" s="13"/>
      <c r="E25" s="63">
        <v>12</v>
      </c>
      <c r="F25" s="173">
        <v>39</v>
      </c>
      <c r="G25" s="173">
        <v>0</v>
      </c>
      <c r="H25" s="174">
        <v>39</v>
      </c>
      <c r="I25" s="173"/>
      <c r="J25" s="174">
        <v>39</v>
      </c>
      <c r="K25" s="175"/>
      <c r="L25" s="175"/>
      <c r="M25" s="180">
        <v>0</v>
      </c>
      <c r="N25" s="177"/>
    </row>
    <row r="26" spans="1:14">
      <c r="A26" s="14"/>
      <c r="B26" s="10" t="s">
        <v>7</v>
      </c>
      <c r="C26" s="12"/>
      <c r="D26" s="13"/>
      <c r="E26" s="63">
        <v>11</v>
      </c>
      <c r="F26" s="173">
        <v>24</v>
      </c>
      <c r="G26" s="173">
        <v>0</v>
      </c>
      <c r="H26" s="174">
        <v>24</v>
      </c>
      <c r="I26" s="173"/>
      <c r="J26" s="174">
        <v>24</v>
      </c>
      <c r="K26" s="175">
        <v>2</v>
      </c>
      <c r="L26" s="175"/>
      <c r="M26" s="180">
        <v>2</v>
      </c>
      <c r="N26" s="177"/>
    </row>
    <row r="27" spans="1:14">
      <c r="A27" s="14"/>
      <c r="B27" s="10" t="s">
        <v>8</v>
      </c>
      <c r="C27" s="10"/>
      <c r="D27" s="13" t="s">
        <v>26</v>
      </c>
      <c r="E27" s="63">
        <v>10</v>
      </c>
      <c r="F27" s="173">
        <v>29</v>
      </c>
      <c r="G27" s="173">
        <v>0</v>
      </c>
      <c r="H27" s="174">
        <v>29</v>
      </c>
      <c r="I27" s="173"/>
      <c r="J27" s="174">
        <v>29</v>
      </c>
      <c r="K27" s="175">
        <v>2</v>
      </c>
      <c r="L27" s="175"/>
      <c r="M27" s="180">
        <v>2</v>
      </c>
      <c r="N27" s="177"/>
    </row>
    <row r="28" spans="1:14">
      <c r="A28" s="14"/>
      <c r="B28" s="10" t="s">
        <v>0</v>
      </c>
      <c r="C28" s="10"/>
      <c r="D28" s="13" t="s">
        <v>8</v>
      </c>
      <c r="E28" s="63">
        <v>9</v>
      </c>
      <c r="F28" s="173">
        <v>84</v>
      </c>
      <c r="G28" s="173">
        <v>0</v>
      </c>
      <c r="H28" s="174">
        <v>84</v>
      </c>
      <c r="I28" s="173"/>
      <c r="J28" s="174">
        <v>84</v>
      </c>
      <c r="K28" s="175"/>
      <c r="L28" s="175"/>
      <c r="M28" s="180">
        <v>0</v>
      </c>
      <c r="N28" s="177"/>
    </row>
    <row r="29" spans="1:14">
      <c r="A29" s="14"/>
      <c r="B29" s="10" t="s">
        <v>2</v>
      </c>
      <c r="C29" s="10" t="s">
        <v>5</v>
      </c>
      <c r="D29" s="13" t="s">
        <v>27</v>
      </c>
      <c r="E29" s="63">
        <v>8</v>
      </c>
      <c r="F29" s="173">
        <v>111</v>
      </c>
      <c r="G29" s="173">
        <v>1</v>
      </c>
      <c r="H29" s="174">
        <v>112</v>
      </c>
      <c r="I29" s="173"/>
      <c r="J29" s="174">
        <v>112</v>
      </c>
      <c r="K29" s="175"/>
      <c r="L29" s="175"/>
      <c r="M29" s="180">
        <v>0</v>
      </c>
      <c r="N29" s="177"/>
    </row>
    <row r="30" spans="1:14">
      <c r="A30" s="14"/>
      <c r="B30" s="10" t="s">
        <v>4</v>
      </c>
      <c r="C30" s="10"/>
      <c r="D30" s="13" t="s">
        <v>4</v>
      </c>
      <c r="E30" s="63">
        <v>7</v>
      </c>
      <c r="F30" s="173">
        <v>129</v>
      </c>
      <c r="G30" s="173">
        <v>0</v>
      </c>
      <c r="H30" s="174">
        <v>129</v>
      </c>
      <c r="I30" s="173"/>
      <c r="J30" s="174">
        <v>129</v>
      </c>
      <c r="K30" s="175">
        <v>1</v>
      </c>
      <c r="L30" s="175">
        <v>1</v>
      </c>
      <c r="M30" s="180">
        <v>2</v>
      </c>
      <c r="N30" s="177">
        <v>2</v>
      </c>
    </row>
    <row r="31" spans="1:14">
      <c r="A31" s="14"/>
      <c r="B31" s="10" t="s">
        <v>0</v>
      </c>
      <c r="C31" s="10"/>
      <c r="D31" s="13" t="s">
        <v>9</v>
      </c>
      <c r="E31" s="63">
        <v>6</v>
      </c>
      <c r="F31" s="173">
        <v>160</v>
      </c>
      <c r="G31" s="173">
        <v>0</v>
      </c>
      <c r="H31" s="174">
        <v>160</v>
      </c>
      <c r="I31" s="173"/>
      <c r="J31" s="174">
        <v>160</v>
      </c>
      <c r="K31" s="175">
        <v>1</v>
      </c>
      <c r="L31" s="175">
        <v>1</v>
      </c>
      <c r="M31" s="180">
        <v>2</v>
      </c>
      <c r="N31" s="177">
        <v>1</v>
      </c>
    </row>
    <row r="32" spans="1:14">
      <c r="A32" s="14"/>
      <c r="B32" s="10" t="s">
        <v>9</v>
      </c>
      <c r="C32" s="62"/>
      <c r="D32" s="13"/>
      <c r="E32" s="63">
        <v>5</v>
      </c>
      <c r="F32" s="173">
        <v>65</v>
      </c>
      <c r="G32" s="173">
        <v>5</v>
      </c>
      <c r="H32" s="174">
        <v>70</v>
      </c>
      <c r="I32" s="173"/>
      <c r="J32" s="174">
        <v>70</v>
      </c>
      <c r="K32" s="175"/>
      <c r="L32" s="175">
        <v>1</v>
      </c>
      <c r="M32" s="180">
        <v>1</v>
      </c>
      <c r="N32" s="177">
        <v>2</v>
      </c>
    </row>
    <row r="33" spans="1:14">
      <c r="A33" s="14"/>
      <c r="B33" s="10"/>
      <c r="C33" s="10"/>
      <c r="D33" s="13"/>
      <c r="E33" s="63">
        <v>4</v>
      </c>
      <c r="F33" s="173">
        <v>16</v>
      </c>
      <c r="G33" s="173">
        <v>1</v>
      </c>
      <c r="H33" s="174">
        <v>17</v>
      </c>
      <c r="I33" s="173"/>
      <c r="J33" s="174">
        <v>17</v>
      </c>
      <c r="K33" s="175"/>
      <c r="L33" s="175">
        <v>1</v>
      </c>
      <c r="M33" s="180">
        <v>1</v>
      </c>
      <c r="N33" s="177">
        <v>2</v>
      </c>
    </row>
    <row r="34" spans="1:14">
      <c r="A34" s="14"/>
      <c r="B34" s="10"/>
      <c r="C34" s="10" t="s">
        <v>1</v>
      </c>
      <c r="D34" s="13"/>
      <c r="E34" s="63">
        <v>3</v>
      </c>
      <c r="F34" s="173">
        <v>0</v>
      </c>
      <c r="G34" s="173">
        <v>109</v>
      </c>
      <c r="H34" s="174">
        <v>109</v>
      </c>
      <c r="I34" s="173"/>
      <c r="J34" s="174">
        <v>109</v>
      </c>
      <c r="K34" s="175"/>
      <c r="L34" s="175">
        <v>1</v>
      </c>
      <c r="M34" s="180">
        <v>1</v>
      </c>
      <c r="N34" s="177">
        <v>1</v>
      </c>
    </row>
    <row r="35" spans="1:14">
      <c r="A35" s="14"/>
      <c r="B35" s="10"/>
      <c r="C35" s="10"/>
      <c r="D35" s="13"/>
      <c r="E35" s="63">
        <v>2</v>
      </c>
      <c r="F35" s="173">
        <v>1</v>
      </c>
      <c r="G35" s="173">
        <v>54</v>
      </c>
      <c r="H35" s="174">
        <v>55</v>
      </c>
      <c r="I35" s="173"/>
      <c r="J35" s="174">
        <v>55</v>
      </c>
      <c r="K35" s="175"/>
      <c r="L35" s="175"/>
      <c r="M35" s="180">
        <v>0</v>
      </c>
      <c r="N35" s="177"/>
    </row>
    <row r="36" spans="1:14">
      <c r="A36" s="14"/>
      <c r="B36" s="12"/>
      <c r="C36" s="12"/>
      <c r="D36" s="13"/>
      <c r="E36" s="62">
        <v>1</v>
      </c>
      <c r="F36" s="173">
        <v>0</v>
      </c>
      <c r="G36" s="173">
        <v>46</v>
      </c>
      <c r="H36" s="174">
        <v>46</v>
      </c>
      <c r="I36" s="173">
        <v>117</v>
      </c>
      <c r="J36" s="174">
        <v>163</v>
      </c>
      <c r="K36" s="175">
        <v>1</v>
      </c>
      <c r="L36" s="175"/>
      <c r="M36" s="180">
        <v>1</v>
      </c>
      <c r="N36" s="177"/>
    </row>
    <row r="37" spans="1:14" ht="12.75" customHeight="1">
      <c r="A37" s="14"/>
      <c r="B37" s="309" t="s">
        <v>19</v>
      </c>
      <c r="C37" s="310"/>
      <c r="D37" s="310"/>
      <c r="E37" s="310"/>
      <c r="F37" s="179">
        <v>1797</v>
      </c>
      <c r="G37" s="174">
        <v>216</v>
      </c>
      <c r="H37" s="181">
        <v>2013</v>
      </c>
      <c r="I37" s="182">
        <v>117</v>
      </c>
      <c r="J37" s="178">
        <v>2130</v>
      </c>
      <c r="K37" s="179">
        <v>707</v>
      </c>
      <c r="L37" s="174">
        <v>81</v>
      </c>
      <c r="M37" s="178">
        <v>788</v>
      </c>
      <c r="N37" s="174">
        <v>107</v>
      </c>
    </row>
    <row r="38" spans="1:14">
      <c r="A38" s="14"/>
      <c r="B38" s="62"/>
      <c r="C38" s="62"/>
      <c r="D38" s="17"/>
      <c r="E38" s="60">
        <v>13</v>
      </c>
      <c r="F38" s="173"/>
      <c r="G38" s="173"/>
      <c r="H38" s="174">
        <v>0</v>
      </c>
      <c r="I38" s="173"/>
      <c r="J38" s="174">
        <v>0</v>
      </c>
      <c r="K38" s="175"/>
      <c r="L38" s="175"/>
      <c r="M38" s="180">
        <v>0</v>
      </c>
      <c r="N38" s="177"/>
    </row>
    <row r="39" spans="1:14">
      <c r="A39" s="14"/>
      <c r="B39" s="10" t="s">
        <v>1</v>
      </c>
      <c r="C39" s="10" t="s">
        <v>0</v>
      </c>
      <c r="D39" s="13" t="s">
        <v>21</v>
      </c>
      <c r="E39" s="60">
        <v>12</v>
      </c>
      <c r="F39" s="173"/>
      <c r="G39" s="173"/>
      <c r="H39" s="174">
        <v>0</v>
      </c>
      <c r="I39" s="173"/>
      <c r="J39" s="174">
        <v>0</v>
      </c>
      <c r="K39" s="175"/>
      <c r="L39" s="175"/>
      <c r="M39" s="180">
        <v>0</v>
      </c>
      <c r="N39" s="177"/>
    </row>
    <row r="40" spans="1:14">
      <c r="A40" s="14"/>
      <c r="B40" s="10" t="s">
        <v>10</v>
      </c>
      <c r="C40" s="10"/>
      <c r="D40" s="13" t="s">
        <v>10</v>
      </c>
      <c r="E40" s="60">
        <v>11</v>
      </c>
      <c r="F40" s="173"/>
      <c r="G40" s="173"/>
      <c r="H40" s="174">
        <v>0</v>
      </c>
      <c r="I40" s="173"/>
      <c r="J40" s="174">
        <v>0</v>
      </c>
      <c r="K40" s="175"/>
      <c r="L40" s="175"/>
      <c r="M40" s="180">
        <v>0</v>
      </c>
      <c r="N40" s="177"/>
    </row>
    <row r="41" spans="1:14">
      <c r="A41" s="14"/>
      <c r="B41" s="10" t="s">
        <v>11</v>
      </c>
      <c r="C41" s="62"/>
      <c r="D41" s="13" t="s">
        <v>2</v>
      </c>
      <c r="E41" s="60">
        <v>10</v>
      </c>
      <c r="F41" s="173"/>
      <c r="G41" s="173"/>
      <c r="H41" s="174">
        <v>0</v>
      </c>
      <c r="I41" s="173"/>
      <c r="J41" s="174">
        <v>0</v>
      </c>
      <c r="K41" s="175"/>
      <c r="L41" s="175"/>
      <c r="M41" s="180">
        <v>0</v>
      </c>
      <c r="N41" s="177"/>
    </row>
    <row r="42" spans="1:14">
      <c r="A42" s="14"/>
      <c r="B42" s="10" t="s">
        <v>4</v>
      </c>
      <c r="C42" s="10"/>
      <c r="D42" s="13" t="s">
        <v>27</v>
      </c>
      <c r="E42" s="60">
        <v>9</v>
      </c>
      <c r="F42" s="173"/>
      <c r="G42" s="173"/>
      <c r="H42" s="174">
        <v>0</v>
      </c>
      <c r="I42" s="173"/>
      <c r="J42" s="174">
        <v>0</v>
      </c>
      <c r="K42" s="175"/>
      <c r="L42" s="175"/>
      <c r="M42" s="180">
        <v>0</v>
      </c>
      <c r="N42" s="177"/>
    </row>
    <row r="43" spans="1:14">
      <c r="A43" s="14"/>
      <c r="B43" s="10" t="s">
        <v>3</v>
      </c>
      <c r="C43" s="10" t="s">
        <v>5</v>
      </c>
      <c r="D43" s="13" t="s">
        <v>1</v>
      </c>
      <c r="E43" s="60">
        <v>8</v>
      </c>
      <c r="F43" s="173"/>
      <c r="G43" s="173"/>
      <c r="H43" s="174">
        <v>0</v>
      </c>
      <c r="I43" s="173"/>
      <c r="J43" s="174">
        <v>0</v>
      </c>
      <c r="K43" s="175"/>
      <c r="L43" s="175"/>
      <c r="M43" s="180">
        <v>0</v>
      </c>
      <c r="N43" s="177"/>
    </row>
    <row r="44" spans="1:14">
      <c r="A44" s="14"/>
      <c r="B44" s="10" t="s">
        <v>4</v>
      </c>
      <c r="C44" s="10"/>
      <c r="D44" s="13" t="s">
        <v>26</v>
      </c>
      <c r="E44" s="60">
        <v>7</v>
      </c>
      <c r="F44" s="173"/>
      <c r="G44" s="173"/>
      <c r="H44" s="174">
        <v>0</v>
      </c>
      <c r="I44" s="173"/>
      <c r="J44" s="174">
        <v>0</v>
      </c>
      <c r="K44" s="175"/>
      <c r="L44" s="175"/>
      <c r="M44" s="180">
        <v>0</v>
      </c>
      <c r="N44" s="177"/>
    </row>
    <row r="45" spans="1:14">
      <c r="A45" s="14"/>
      <c r="B45" s="10" t="s">
        <v>1</v>
      </c>
      <c r="C45" s="10"/>
      <c r="D45" s="13" t="s">
        <v>22</v>
      </c>
      <c r="E45" s="60">
        <v>6</v>
      </c>
      <c r="F45" s="173"/>
      <c r="G45" s="173"/>
      <c r="H45" s="174">
        <v>0</v>
      </c>
      <c r="I45" s="173"/>
      <c r="J45" s="174">
        <v>0</v>
      </c>
      <c r="K45" s="175"/>
      <c r="L45" s="175"/>
      <c r="M45" s="180">
        <v>0</v>
      </c>
      <c r="N45" s="177"/>
    </row>
    <row r="46" spans="1:14">
      <c r="A46" s="14"/>
      <c r="B46" s="10" t="s">
        <v>12</v>
      </c>
      <c r="C46" s="62"/>
      <c r="D46" s="13" t="s">
        <v>2</v>
      </c>
      <c r="E46" s="60">
        <v>5</v>
      </c>
      <c r="F46" s="173"/>
      <c r="G46" s="173"/>
      <c r="H46" s="174">
        <v>0</v>
      </c>
      <c r="I46" s="173"/>
      <c r="J46" s="174">
        <v>0</v>
      </c>
      <c r="K46" s="175"/>
      <c r="L46" s="175"/>
      <c r="M46" s="180">
        <v>0</v>
      </c>
      <c r="N46" s="177"/>
    </row>
    <row r="47" spans="1:14">
      <c r="A47" s="14"/>
      <c r="B47" s="10"/>
      <c r="C47" s="10"/>
      <c r="D47" s="13" t="s">
        <v>7</v>
      </c>
      <c r="E47" s="60">
        <v>4</v>
      </c>
      <c r="F47" s="173"/>
      <c r="G47" s="173"/>
      <c r="H47" s="174">
        <v>0</v>
      </c>
      <c r="I47" s="173"/>
      <c r="J47" s="174">
        <v>0</v>
      </c>
      <c r="K47" s="175"/>
      <c r="L47" s="175"/>
      <c r="M47" s="180">
        <v>0</v>
      </c>
      <c r="N47" s="177"/>
    </row>
    <row r="48" spans="1:14">
      <c r="A48" s="14"/>
      <c r="B48" s="10"/>
      <c r="C48" s="10" t="s">
        <v>1</v>
      </c>
      <c r="D48" s="13" t="s">
        <v>1</v>
      </c>
      <c r="E48" s="60">
        <v>3</v>
      </c>
      <c r="F48" s="173"/>
      <c r="G48" s="173"/>
      <c r="H48" s="174">
        <v>0</v>
      </c>
      <c r="I48" s="173"/>
      <c r="J48" s="174">
        <v>0</v>
      </c>
      <c r="K48" s="175"/>
      <c r="L48" s="175"/>
      <c r="M48" s="180">
        <v>0</v>
      </c>
      <c r="N48" s="177"/>
    </row>
    <row r="49" spans="1:14">
      <c r="A49" s="14"/>
      <c r="B49" s="10"/>
      <c r="C49" s="10"/>
      <c r="D49" s="13" t="s">
        <v>3</v>
      </c>
      <c r="E49" s="60">
        <v>2</v>
      </c>
      <c r="F49" s="173"/>
      <c r="G49" s="173"/>
      <c r="H49" s="174">
        <v>0</v>
      </c>
      <c r="I49" s="173"/>
      <c r="J49" s="174">
        <v>0</v>
      </c>
      <c r="K49" s="175"/>
      <c r="L49" s="175"/>
      <c r="M49" s="180">
        <v>0</v>
      </c>
      <c r="N49" s="177"/>
    </row>
    <row r="50" spans="1:14">
      <c r="A50" s="14"/>
      <c r="B50" s="12"/>
      <c r="C50" s="13"/>
      <c r="D50" s="12"/>
      <c r="E50" s="62">
        <v>1</v>
      </c>
      <c r="F50" s="183"/>
      <c r="G50" s="183"/>
      <c r="H50" s="184">
        <v>0</v>
      </c>
      <c r="I50" s="183"/>
      <c r="J50" s="184">
        <v>0</v>
      </c>
      <c r="K50" s="185"/>
      <c r="L50" s="185"/>
      <c r="M50" s="186">
        <v>0</v>
      </c>
      <c r="N50" s="250"/>
    </row>
    <row r="51" spans="1:14" ht="12.75" customHeight="1">
      <c r="A51" s="56"/>
      <c r="B51" s="312" t="s">
        <v>20</v>
      </c>
      <c r="C51" s="312"/>
      <c r="D51" s="312"/>
      <c r="E51" s="312"/>
      <c r="F51" s="174">
        <v>0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0</v>
      </c>
      <c r="M51" s="174">
        <v>0</v>
      </c>
      <c r="N51" s="174">
        <v>0</v>
      </c>
    </row>
    <row r="52" spans="1:14">
      <c r="A52" s="56"/>
      <c r="B52" s="309" t="s">
        <v>37</v>
      </c>
      <c r="C52" s="310"/>
      <c r="D52" s="310"/>
      <c r="E52" s="311"/>
      <c r="F52" s="173"/>
      <c r="G52" s="173"/>
      <c r="H52" s="173"/>
      <c r="I52" s="173"/>
      <c r="J52" s="173"/>
      <c r="K52" s="187">
        <v>3</v>
      </c>
      <c r="L52" s="187">
        <v>9</v>
      </c>
      <c r="M52" s="187">
        <v>12</v>
      </c>
      <c r="N52" s="187">
        <v>12</v>
      </c>
    </row>
    <row r="53" spans="1:14" ht="12.75" customHeight="1">
      <c r="A53" s="56"/>
      <c r="B53" s="308" t="s">
        <v>40</v>
      </c>
      <c r="C53" s="308"/>
      <c r="D53" s="308"/>
      <c r="E53" s="308"/>
      <c r="F53" s="188">
        <v>3202</v>
      </c>
      <c r="G53" s="188">
        <v>336</v>
      </c>
      <c r="H53" s="188">
        <v>3538</v>
      </c>
      <c r="I53" s="188">
        <v>201</v>
      </c>
      <c r="J53" s="188">
        <v>3739</v>
      </c>
      <c r="K53" s="188">
        <v>1551</v>
      </c>
      <c r="L53" s="188">
        <v>267</v>
      </c>
      <c r="M53" s="188">
        <v>1818</v>
      </c>
      <c r="N53" s="188">
        <v>338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F10:G22 I10:I22 K10:L22 N10:N22 F24:G36 I24:I36 K24:L36 N24:N36 F38:G50 I38:I50 K38:L50 N38:N50 F52:N52" name="dados a serem preenchidos pelos TRTs_1"/>
    <protectedRange sqref="D2:J3 F4" name="Cabecalho_1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9" zoomScale="90" zoomScaleNormal="100" zoomScaleSheetLayoutView="90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>
      <c r="A2" s="56"/>
      <c r="B2" s="67" t="s">
        <v>34</v>
      </c>
      <c r="C2" s="68"/>
      <c r="D2" s="320" t="s">
        <v>52</v>
      </c>
      <c r="E2" s="320"/>
      <c r="F2" s="320"/>
      <c r="G2" s="320"/>
      <c r="H2" s="320"/>
      <c r="I2" s="320"/>
      <c r="J2" s="320"/>
      <c r="K2" s="68"/>
      <c r="L2" s="68"/>
      <c r="M2" s="68"/>
      <c r="N2" s="68"/>
    </row>
    <row r="3" spans="1:14">
      <c r="A3" s="56"/>
      <c r="B3" s="67" t="s">
        <v>33</v>
      </c>
      <c r="C3" s="68"/>
      <c r="D3" s="320" t="s">
        <v>49</v>
      </c>
      <c r="E3" s="320"/>
      <c r="F3" s="320"/>
      <c r="G3" s="320"/>
      <c r="H3" s="320"/>
      <c r="I3" s="320"/>
      <c r="J3" s="320"/>
      <c r="K3" s="68"/>
      <c r="L3" s="68"/>
      <c r="M3" s="68"/>
      <c r="N3" s="68"/>
    </row>
    <row r="4" spans="1:14">
      <c r="A4" s="56"/>
      <c r="B4" s="321" t="s">
        <v>36</v>
      </c>
      <c r="C4" s="321"/>
      <c r="D4" s="321"/>
      <c r="E4" s="321"/>
      <c r="F4" s="69">
        <v>43465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316" t="s">
        <v>45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317" t="s">
        <v>41</v>
      </c>
      <c r="C7" s="317"/>
      <c r="D7" s="317"/>
      <c r="E7" s="317"/>
      <c r="F7" s="317" t="s">
        <v>35</v>
      </c>
      <c r="G7" s="317"/>
      <c r="H7" s="317"/>
      <c r="I7" s="317"/>
      <c r="J7" s="317"/>
      <c r="K7" s="317" t="s">
        <v>28</v>
      </c>
      <c r="L7" s="317"/>
      <c r="M7" s="317"/>
      <c r="N7" s="317"/>
    </row>
    <row r="8" spans="1:14" ht="12.75" customHeight="1">
      <c r="A8" s="56"/>
      <c r="B8" s="317"/>
      <c r="C8" s="317"/>
      <c r="D8" s="317"/>
      <c r="E8" s="317"/>
      <c r="F8" s="317" t="s">
        <v>13</v>
      </c>
      <c r="G8" s="317"/>
      <c r="H8" s="317"/>
      <c r="I8" s="317" t="s">
        <v>14</v>
      </c>
      <c r="J8" s="317" t="s">
        <v>15</v>
      </c>
      <c r="K8" s="317" t="s">
        <v>30</v>
      </c>
      <c r="L8" s="317" t="s">
        <v>31</v>
      </c>
      <c r="M8" s="317" t="s">
        <v>15</v>
      </c>
      <c r="N8" s="317" t="s">
        <v>29</v>
      </c>
    </row>
    <row r="9" spans="1:14" ht="24">
      <c r="A9" s="56"/>
      <c r="B9" s="317"/>
      <c r="C9" s="317"/>
      <c r="D9" s="317"/>
      <c r="E9" s="317"/>
      <c r="F9" s="71" t="s">
        <v>16</v>
      </c>
      <c r="G9" s="71" t="s">
        <v>17</v>
      </c>
      <c r="H9" s="71" t="s">
        <v>23</v>
      </c>
      <c r="I9" s="317"/>
      <c r="J9" s="317"/>
      <c r="K9" s="317"/>
      <c r="L9" s="317"/>
      <c r="M9" s="317"/>
      <c r="N9" s="317"/>
    </row>
    <row r="10" spans="1:14">
      <c r="A10" s="14"/>
      <c r="B10" s="72"/>
      <c r="C10" s="73"/>
      <c r="D10" s="74"/>
      <c r="E10" s="75">
        <v>13</v>
      </c>
      <c r="F10" s="198">
        <v>559</v>
      </c>
      <c r="G10" s="198">
        <v>0</v>
      </c>
      <c r="H10" s="160">
        <f>F10+G10</f>
        <v>559</v>
      </c>
      <c r="I10" s="198">
        <v>0</v>
      </c>
      <c r="J10" s="160">
        <f>H10+I10</f>
        <v>559</v>
      </c>
      <c r="K10" s="170">
        <v>694</v>
      </c>
      <c r="L10" s="170">
        <v>149</v>
      </c>
      <c r="M10" s="161">
        <f>K10+L10</f>
        <v>843</v>
      </c>
      <c r="N10" s="170">
        <v>169</v>
      </c>
    </row>
    <row r="11" spans="1:14">
      <c r="A11" s="14"/>
      <c r="B11" s="76" t="s">
        <v>1</v>
      </c>
      <c r="C11" s="77" t="s">
        <v>0</v>
      </c>
      <c r="D11" s="74"/>
      <c r="E11" s="75">
        <v>12</v>
      </c>
      <c r="F11" s="198">
        <v>71</v>
      </c>
      <c r="G11" s="198">
        <v>0</v>
      </c>
      <c r="H11" s="160">
        <f t="shared" ref="H11:H22" si="0">F11+G11</f>
        <v>71</v>
      </c>
      <c r="I11" s="198">
        <v>0</v>
      </c>
      <c r="J11" s="160">
        <f t="shared" ref="J11:J50" si="1">H11+I11</f>
        <v>71</v>
      </c>
      <c r="K11" s="170">
        <v>2</v>
      </c>
      <c r="L11" s="170">
        <v>0</v>
      </c>
      <c r="M11" s="161">
        <f t="shared" ref="M11:M22" si="2">K11+L11</f>
        <v>2</v>
      </c>
      <c r="N11" s="170">
        <v>0</v>
      </c>
    </row>
    <row r="12" spans="1:14">
      <c r="A12" s="14"/>
      <c r="B12" s="76" t="s">
        <v>2</v>
      </c>
      <c r="C12" s="78"/>
      <c r="D12" s="79" t="s">
        <v>6</v>
      </c>
      <c r="E12" s="75">
        <v>11</v>
      </c>
      <c r="F12" s="198">
        <v>42</v>
      </c>
      <c r="G12" s="198">
        <v>0</v>
      </c>
      <c r="H12" s="160">
        <f t="shared" si="0"/>
        <v>42</v>
      </c>
      <c r="I12" s="198">
        <v>0</v>
      </c>
      <c r="J12" s="160">
        <f t="shared" si="1"/>
        <v>42</v>
      </c>
      <c r="K12" s="170">
        <v>1</v>
      </c>
      <c r="L12" s="170">
        <v>1</v>
      </c>
      <c r="M12" s="161">
        <f t="shared" si="2"/>
        <v>2</v>
      </c>
      <c r="N12" s="170">
        <v>1</v>
      </c>
    </row>
    <row r="13" spans="1:14">
      <c r="A13" s="14"/>
      <c r="B13" s="76" t="s">
        <v>1</v>
      </c>
      <c r="C13" s="77"/>
      <c r="D13" s="79" t="s">
        <v>10</v>
      </c>
      <c r="E13" s="75">
        <v>10</v>
      </c>
      <c r="F13" s="198">
        <v>75</v>
      </c>
      <c r="G13" s="198">
        <v>0</v>
      </c>
      <c r="H13" s="160">
        <f t="shared" si="0"/>
        <v>75</v>
      </c>
      <c r="I13" s="198">
        <v>0</v>
      </c>
      <c r="J13" s="160">
        <f t="shared" si="1"/>
        <v>75</v>
      </c>
      <c r="K13" s="170">
        <v>7</v>
      </c>
      <c r="L13" s="170">
        <v>2</v>
      </c>
      <c r="M13" s="161">
        <f t="shared" si="2"/>
        <v>9</v>
      </c>
      <c r="N13" s="170">
        <v>2</v>
      </c>
    </row>
    <row r="14" spans="1:14">
      <c r="A14" s="14"/>
      <c r="B14" s="76" t="s">
        <v>3</v>
      </c>
      <c r="C14" s="77"/>
      <c r="D14" s="79" t="s">
        <v>25</v>
      </c>
      <c r="E14" s="75">
        <v>9</v>
      </c>
      <c r="F14" s="198">
        <v>140</v>
      </c>
      <c r="G14" s="198">
        <v>0</v>
      </c>
      <c r="H14" s="160">
        <f t="shared" si="0"/>
        <v>140</v>
      </c>
      <c r="I14" s="198">
        <v>0</v>
      </c>
      <c r="J14" s="160">
        <f t="shared" si="1"/>
        <v>140</v>
      </c>
      <c r="K14" s="170">
        <v>3</v>
      </c>
      <c r="L14" s="170">
        <v>0</v>
      </c>
      <c r="M14" s="161">
        <f t="shared" si="2"/>
        <v>3</v>
      </c>
      <c r="N14" s="170">
        <v>0</v>
      </c>
    </row>
    <row r="15" spans="1:14">
      <c r="A15" s="14"/>
      <c r="B15" s="76" t="s">
        <v>4</v>
      </c>
      <c r="C15" s="77" t="s">
        <v>5</v>
      </c>
      <c r="D15" s="79" t="s">
        <v>22</v>
      </c>
      <c r="E15" s="75">
        <v>8</v>
      </c>
      <c r="F15" s="198">
        <v>47</v>
      </c>
      <c r="G15" s="198">
        <v>0</v>
      </c>
      <c r="H15" s="160">
        <f t="shared" si="0"/>
        <v>47</v>
      </c>
      <c r="I15" s="198">
        <v>0</v>
      </c>
      <c r="J15" s="160">
        <f t="shared" si="1"/>
        <v>47</v>
      </c>
      <c r="K15" s="170">
        <v>1</v>
      </c>
      <c r="L15" s="170">
        <v>0</v>
      </c>
      <c r="M15" s="161">
        <f t="shared" si="2"/>
        <v>1</v>
      </c>
      <c r="N15" s="170">
        <v>0</v>
      </c>
    </row>
    <row r="16" spans="1:14">
      <c r="A16" s="14"/>
      <c r="B16" s="76" t="s">
        <v>6</v>
      </c>
      <c r="C16" s="77"/>
      <c r="D16" s="79" t="s">
        <v>12</v>
      </c>
      <c r="E16" s="75">
        <v>7</v>
      </c>
      <c r="F16" s="198">
        <v>80</v>
      </c>
      <c r="G16" s="198">
        <v>0</v>
      </c>
      <c r="H16" s="160">
        <f t="shared" si="0"/>
        <v>80</v>
      </c>
      <c r="I16" s="198">
        <v>0</v>
      </c>
      <c r="J16" s="160">
        <f t="shared" si="1"/>
        <v>80</v>
      </c>
      <c r="K16" s="170">
        <v>1</v>
      </c>
      <c r="L16" s="170">
        <v>1</v>
      </c>
      <c r="M16" s="161">
        <f t="shared" si="2"/>
        <v>2</v>
      </c>
      <c r="N16" s="170">
        <v>1</v>
      </c>
    </row>
    <row r="17" spans="1:14">
      <c r="A17" s="14"/>
      <c r="B17" s="76" t="s">
        <v>7</v>
      </c>
      <c r="C17" s="78"/>
      <c r="D17" s="79" t="s">
        <v>4</v>
      </c>
      <c r="E17" s="75">
        <v>6</v>
      </c>
      <c r="F17" s="198">
        <v>75</v>
      </c>
      <c r="G17" s="198">
        <v>0</v>
      </c>
      <c r="H17" s="160">
        <f t="shared" si="0"/>
        <v>75</v>
      </c>
      <c r="I17" s="198">
        <v>0</v>
      </c>
      <c r="J17" s="160">
        <f t="shared" si="1"/>
        <v>75</v>
      </c>
      <c r="K17" s="170">
        <v>0</v>
      </c>
      <c r="L17" s="170">
        <v>0</v>
      </c>
      <c r="M17" s="161">
        <f t="shared" si="2"/>
        <v>0</v>
      </c>
      <c r="N17" s="170">
        <v>0</v>
      </c>
    </row>
    <row r="18" spans="1:14">
      <c r="A18" s="14"/>
      <c r="B18" s="76" t="s">
        <v>1</v>
      </c>
      <c r="C18" s="77"/>
      <c r="D18" s="79" t="s">
        <v>9</v>
      </c>
      <c r="E18" s="75">
        <v>5</v>
      </c>
      <c r="F18" s="198">
        <v>72</v>
      </c>
      <c r="G18" s="198">
        <v>0</v>
      </c>
      <c r="H18" s="160">
        <f t="shared" si="0"/>
        <v>72</v>
      </c>
      <c r="I18" s="198">
        <v>0</v>
      </c>
      <c r="J18" s="160">
        <f t="shared" si="1"/>
        <v>72</v>
      </c>
      <c r="K18" s="170">
        <v>1</v>
      </c>
      <c r="L18" s="170">
        <v>1</v>
      </c>
      <c r="M18" s="161">
        <f t="shared" si="2"/>
        <v>2</v>
      </c>
      <c r="N18" s="170">
        <v>1</v>
      </c>
    </row>
    <row r="19" spans="1:14">
      <c r="A19" s="14"/>
      <c r="B19" s="76"/>
      <c r="C19" s="77"/>
      <c r="D19" s="79" t="s">
        <v>12</v>
      </c>
      <c r="E19" s="75">
        <v>4</v>
      </c>
      <c r="F19" s="198">
        <v>55</v>
      </c>
      <c r="G19" s="198">
        <v>0</v>
      </c>
      <c r="H19" s="160">
        <f t="shared" si="0"/>
        <v>55</v>
      </c>
      <c r="I19" s="198">
        <v>0</v>
      </c>
      <c r="J19" s="160">
        <f t="shared" si="1"/>
        <v>55</v>
      </c>
      <c r="K19" s="170">
        <v>2</v>
      </c>
      <c r="L19" s="170">
        <v>0</v>
      </c>
      <c r="M19" s="161">
        <f t="shared" si="2"/>
        <v>2</v>
      </c>
      <c r="N19" s="170">
        <v>0</v>
      </c>
    </row>
    <row r="20" spans="1:14">
      <c r="A20" s="14"/>
      <c r="B20" s="76"/>
      <c r="C20" s="77" t="s">
        <v>1</v>
      </c>
      <c r="D20" s="74"/>
      <c r="E20" s="75">
        <v>3</v>
      </c>
      <c r="F20" s="198">
        <v>0</v>
      </c>
      <c r="G20" s="198">
        <v>31</v>
      </c>
      <c r="H20" s="160">
        <f t="shared" si="0"/>
        <v>31</v>
      </c>
      <c r="I20" s="198">
        <v>0</v>
      </c>
      <c r="J20" s="160">
        <f t="shared" si="1"/>
        <v>31</v>
      </c>
      <c r="K20" s="170">
        <v>1</v>
      </c>
      <c r="L20" s="170">
        <v>1</v>
      </c>
      <c r="M20" s="161">
        <f t="shared" si="2"/>
        <v>2</v>
      </c>
      <c r="N20" s="170">
        <v>1</v>
      </c>
    </row>
    <row r="21" spans="1:14">
      <c r="A21" s="14"/>
      <c r="B21" s="76"/>
      <c r="C21" s="77"/>
      <c r="D21" s="74"/>
      <c r="E21" s="75">
        <v>2</v>
      </c>
      <c r="F21" s="198">
        <v>0</v>
      </c>
      <c r="G21" s="198">
        <v>34</v>
      </c>
      <c r="H21" s="160">
        <f t="shared" si="0"/>
        <v>34</v>
      </c>
      <c r="I21" s="198">
        <v>0</v>
      </c>
      <c r="J21" s="160">
        <f t="shared" si="1"/>
        <v>34</v>
      </c>
      <c r="K21" s="170">
        <v>0</v>
      </c>
      <c r="L21" s="170">
        <v>0</v>
      </c>
      <c r="M21" s="161">
        <f t="shared" si="2"/>
        <v>0</v>
      </c>
      <c r="N21" s="170">
        <v>0</v>
      </c>
    </row>
    <row r="22" spans="1:14">
      <c r="A22" s="14"/>
      <c r="B22" s="80"/>
      <c r="C22" s="78"/>
      <c r="D22" s="74"/>
      <c r="E22" s="72">
        <v>1</v>
      </c>
      <c r="F22" s="198">
        <v>0</v>
      </c>
      <c r="G22" s="198">
        <v>30</v>
      </c>
      <c r="H22" s="160">
        <f t="shared" si="0"/>
        <v>30</v>
      </c>
      <c r="I22" s="198">
        <v>73</v>
      </c>
      <c r="J22" s="160">
        <f t="shared" si="1"/>
        <v>103</v>
      </c>
      <c r="K22" s="170">
        <v>1</v>
      </c>
      <c r="L22" s="170">
        <v>0</v>
      </c>
      <c r="M22" s="161">
        <f t="shared" si="2"/>
        <v>1</v>
      </c>
      <c r="N22" s="170">
        <v>0</v>
      </c>
    </row>
    <row r="23" spans="1:14" ht="12.75" customHeight="1">
      <c r="A23" s="14"/>
      <c r="B23" s="318" t="s">
        <v>18</v>
      </c>
      <c r="C23" s="318"/>
      <c r="D23" s="318"/>
      <c r="E23" s="318"/>
      <c r="F23" s="160">
        <f t="shared" ref="F23:N23" si="3">SUM(F10:F22)</f>
        <v>1216</v>
      </c>
      <c r="G23" s="160">
        <f t="shared" si="3"/>
        <v>95</v>
      </c>
      <c r="H23" s="162">
        <f t="shared" si="3"/>
        <v>1311</v>
      </c>
      <c r="I23" s="160">
        <f t="shared" si="3"/>
        <v>73</v>
      </c>
      <c r="J23" s="162">
        <f t="shared" si="3"/>
        <v>1384</v>
      </c>
      <c r="K23" s="163">
        <f t="shared" si="3"/>
        <v>714</v>
      </c>
      <c r="L23" s="163">
        <f t="shared" si="3"/>
        <v>155</v>
      </c>
      <c r="M23" s="160">
        <f t="shared" si="3"/>
        <v>869</v>
      </c>
      <c r="N23" s="160">
        <f t="shared" si="3"/>
        <v>175</v>
      </c>
    </row>
    <row r="24" spans="1:14">
      <c r="A24" s="14"/>
      <c r="B24" s="76"/>
      <c r="C24" s="76"/>
      <c r="D24" s="81"/>
      <c r="E24" s="80">
        <v>13</v>
      </c>
      <c r="F24" s="198">
        <v>1058</v>
      </c>
      <c r="G24" s="198">
        <v>0</v>
      </c>
      <c r="H24" s="160">
        <f>F24+G24</f>
        <v>1058</v>
      </c>
      <c r="I24" s="198">
        <v>0</v>
      </c>
      <c r="J24" s="160">
        <f t="shared" si="1"/>
        <v>1058</v>
      </c>
      <c r="K24" s="170">
        <v>634</v>
      </c>
      <c r="L24" s="170">
        <v>101</v>
      </c>
      <c r="M24" s="164">
        <f>K24+L24</f>
        <v>735</v>
      </c>
      <c r="N24" s="170">
        <v>129</v>
      </c>
    </row>
    <row r="25" spans="1:14">
      <c r="A25" s="14"/>
      <c r="B25" s="76"/>
      <c r="C25" s="76" t="s">
        <v>0</v>
      </c>
      <c r="D25" s="81"/>
      <c r="E25" s="75">
        <v>12</v>
      </c>
      <c r="F25" s="198">
        <v>189</v>
      </c>
      <c r="G25" s="198">
        <v>0</v>
      </c>
      <c r="H25" s="160">
        <f t="shared" ref="H25:H50" si="4">F25+G25</f>
        <v>189</v>
      </c>
      <c r="I25" s="198">
        <v>0</v>
      </c>
      <c r="J25" s="160">
        <f t="shared" si="1"/>
        <v>189</v>
      </c>
      <c r="K25" s="170">
        <v>3</v>
      </c>
      <c r="L25" s="170">
        <v>1</v>
      </c>
      <c r="M25" s="164">
        <f t="shared" ref="M25:M36" si="5">K25+L25</f>
        <v>4</v>
      </c>
      <c r="N25" s="170">
        <v>1</v>
      </c>
    </row>
    <row r="26" spans="1:14">
      <c r="A26" s="14"/>
      <c r="B26" s="76" t="s">
        <v>7</v>
      </c>
      <c r="C26" s="80"/>
      <c r="D26" s="81"/>
      <c r="E26" s="75">
        <v>11</v>
      </c>
      <c r="F26" s="198">
        <v>109</v>
      </c>
      <c r="G26" s="198">
        <v>0</v>
      </c>
      <c r="H26" s="160">
        <f t="shared" si="4"/>
        <v>109</v>
      </c>
      <c r="I26" s="198">
        <v>0</v>
      </c>
      <c r="J26" s="160">
        <f t="shared" si="1"/>
        <v>109</v>
      </c>
      <c r="K26" s="170">
        <v>1</v>
      </c>
      <c r="L26" s="170">
        <v>0</v>
      </c>
      <c r="M26" s="164">
        <f t="shared" si="5"/>
        <v>1</v>
      </c>
      <c r="N26" s="170">
        <v>0</v>
      </c>
    </row>
    <row r="27" spans="1:14">
      <c r="A27" s="14"/>
      <c r="B27" s="76" t="s">
        <v>8</v>
      </c>
      <c r="C27" s="76"/>
      <c r="D27" s="81" t="s">
        <v>26</v>
      </c>
      <c r="E27" s="75">
        <v>10</v>
      </c>
      <c r="F27" s="198">
        <v>97</v>
      </c>
      <c r="G27" s="198">
        <v>0</v>
      </c>
      <c r="H27" s="160">
        <f t="shared" si="4"/>
        <v>97</v>
      </c>
      <c r="I27" s="198">
        <v>0</v>
      </c>
      <c r="J27" s="160">
        <f t="shared" si="1"/>
        <v>97</v>
      </c>
      <c r="K27" s="170">
        <v>6</v>
      </c>
      <c r="L27" s="170">
        <v>1</v>
      </c>
      <c r="M27" s="164">
        <f t="shared" si="5"/>
        <v>7</v>
      </c>
      <c r="N27" s="170">
        <v>1</v>
      </c>
    </row>
    <row r="28" spans="1:14">
      <c r="A28" s="14"/>
      <c r="B28" s="76" t="s">
        <v>0</v>
      </c>
      <c r="C28" s="76"/>
      <c r="D28" s="81" t="s">
        <v>8</v>
      </c>
      <c r="E28" s="75">
        <v>9</v>
      </c>
      <c r="F28" s="198">
        <v>69</v>
      </c>
      <c r="G28" s="198">
        <v>0</v>
      </c>
      <c r="H28" s="160">
        <f t="shared" si="4"/>
        <v>69</v>
      </c>
      <c r="I28" s="198">
        <v>0</v>
      </c>
      <c r="J28" s="160">
        <f t="shared" si="1"/>
        <v>69</v>
      </c>
      <c r="K28" s="170">
        <v>1</v>
      </c>
      <c r="L28" s="170">
        <v>1</v>
      </c>
      <c r="M28" s="164">
        <f t="shared" si="5"/>
        <v>2</v>
      </c>
      <c r="N28" s="170">
        <v>3</v>
      </c>
    </row>
    <row r="29" spans="1:14">
      <c r="A29" s="14"/>
      <c r="B29" s="76" t="s">
        <v>2</v>
      </c>
      <c r="C29" s="76" t="s">
        <v>5</v>
      </c>
      <c r="D29" s="81" t="s">
        <v>27</v>
      </c>
      <c r="E29" s="75">
        <v>8</v>
      </c>
      <c r="F29" s="198">
        <v>42</v>
      </c>
      <c r="G29" s="198">
        <v>0</v>
      </c>
      <c r="H29" s="160">
        <f t="shared" si="4"/>
        <v>42</v>
      </c>
      <c r="I29" s="198">
        <v>0</v>
      </c>
      <c r="J29" s="160">
        <f t="shared" si="1"/>
        <v>42</v>
      </c>
      <c r="K29" s="170">
        <v>3</v>
      </c>
      <c r="L29" s="170">
        <v>0</v>
      </c>
      <c r="M29" s="164">
        <f t="shared" si="5"/>
        <v>3</v>
      </c>
      <c r="N29" s="170">
        <v>0</v>
      </c>
    </row>
    <row r="30" spans="1:14">
      <c r="A30" s="14"/>
      <c r="B30" s="76" t="s">
        <v>4</v>
      </c>
      <c r="C30" s="76"/>
      <c r="D30" s="81" t="s">
        <v>4</v>
      </c>
      <c r="E30" s="75">
        <v>7</v>
      </c>
      <c r="F30" s="198">
        <v>65</v>
      </c>
      <c r="G30" s="198">
        <v>0</v>
      </c>
      <c r="H30" s="160">
        <f t="shared" si="4"/>
        <v>65</v>
      </c>
      <c r="I30" s="198">
        <v>0</v>
      </c>
      <c r="J30" s="160">
        <f t="shared" si="1"/>
        <v>65</v>
      </c>
      <c r="K30" s="170">
        <v>1</v>
      </c>
      <c r="L30" s="170">
        <v>0</v>
      </c>
      <c r="M30" s="164">
        <f t="shared" si="5"/>
        <v>1</v>
      </c>
      <c r="N30" s="170">
        <v>0</v>
      </c>
    </row>
    <row r="31" spans="1:14">
      <c r="A31" s="14"/>
      <c r="B31" s="76" t="s">
        <v>0</v>
      </c>
      <c r="C31" s="76"/>
      <c r="D31" s="81" t="s">
        <v>9</v>
      </c>
      <c r="E31" s="75">
        <v>6</v>
      </c>
      <c r="F31" s="198">
        <v>78</v>
      </c>
      <c r="G31" s="198">
        <v>0</v>
      </c>
      <c r="H31" s="160">
        <f t="shared" si="4"/>
        <v>78</v>
      </c>
      <c r="I31" s="198">
        <v>0</v>
      </c>
      <c r="J31" s="160">
        <f t="shared" si="1"/>
        <v>78</v>
      </c>
      <c r="K31" s="170">
        <v>0</v>
      </c>
      <c r="L31" s="170">
        <v>0</v>
      </c>
      <c r="M31" s="164">
        <f t="shared" si="5"/>
        <v>0</v>
      </c>
      <c r="N31" s="170">
        <v>0</v>
      </c>
    </row>
    <row r="32" spans="1:14">
      <c r="A32" s="14"/>
      <c r="B32" s="76" t="s">
        <v>9</v>
      </c>
      <c r="C32" s="72"/>
      <c r="D32" s="81"/>
      <c r="E32" s="75">
        <v>5</v>
      </c>
      <c r="F32" s="198">
        <v>77</v>
      </c>
      <c r="G32" s="198">
        <v>0</v>
      </c>
      <c r="H32" s="160">
        <f t="shared" si="4"/>
        <v>77</v>
      </c>
      <c r="I32" s="198">
        <v>0</v>
      </c>
      <c r="J32" s="160">
        <f t="shared" si="1"/>
        <v>77</v>
      </c>
      <c r="K32" s="170">
        <v>0</v>
      </c>
      <c r="L32" s="170">
        <v>1</v>
      </c>
      <c r="M32" s="164">
        <f t="shared" si="5"/>
        <v>1</v>
      </c>
      <c r="N32" s="170">
        <v>3</v>
      </c>
    </row>
    <row r="33" spans="1:14">
      <c r="A33" s="14"/>
      <c r="B33" s="76"/>
      <c r="C33" s="76"/>
      <c r="D33" s="81"/>
      <c r="E33" s="75">
        <v>4</v>
      </c>
      <c r="F33" s="198">
        <v>61</v>
      </c>
      <c r="G33" s="198">
        <v>0</v>
      </c>
      <c r="H33" s="160">
        <f t="shared" si="4"/>
        <v>61</v>
      </c>
      <c r="I33" s="198">
        <v>0</v>
      </c>
      <c r="J33" s="160">
        <f t="shared" si="1"/>
        <v>61</v>
      </c>
      <c r="K33" s="170">
        <v>0</v>
      </c>
      <c r="L33" s="170">
        <v>0</v>
      </c>
      <c r="M33" s="164">
        <f t="shared" si="5"/>
        <v>0</v>
      </c>
      <c r="N33" s="170">
        <v>0</v>
      </c>
    </row>
    <row r="34" spans="1:14">
      <c r="A34" s="14"/>
      <c r="B34" s="76"/>
      <c r="C34" s="76" t="s">
        <v>1</v>
      </c>
      <c r="D34" s="81"/>
      <c r="E34" s="75">
        <v>3</v>
      </c>
      <c r="F34" s="198">
        <v>0</v>
      </c>
      <c r="G34" s="198">
        <v>49</v>
      </c>
      <c r="H34" s="160">
        <f t="shared" si="4"/>
        <v>49</v>
      </c>
      <c r="I34" s="198">
        <v>0</v>
      </c>
      <c r="J34" s="160">
        <f t="shared" si="1"/>
        <v>49</v>
      </c>
      <c r="K34" s="170">
        <v>1</v>
      </c>
      <c r="L34" s="170">
        <v>0</v>
      </c>
      <c r="M34" s="164">
        <f t="shared" si="5"/>
        <v>1</v>
      </c>
      <c r="N34" s="170">
        <v>0</v>
      </c>
    </row>
    <row r="35" spans="1:14">
      <c r="A35" s="14"/>
      <c r="B35" s="76"/>
      <c r="C35" s="76"/>
      <c r="D35" s="81"/>
      <c r="E35" s="75">
        <v>2</v>
      </c>
      <c r="F35" s="198">
        <v>0</v>
      </c>
      <c r="G35" s="198">
        <v>56</v>
      </c>
      <c r="H35" s="160">
        <f t="shared" si="4"/>
        <v>56</v>
      </c>
      <c r="I35" s="198">
        <v>0</v>
      </c>
      <c r="J35" s="160">
        <f t="shared" si="1"/>
        <v>56</v>
      </c>
      <c r="K35" s="170">
        <v>0</v>
      </c>
      <c r="L35" s="170">
        <v>2</v>
      </c>
      <c r="M35" s="164">
        <f t="shared" si="5"/>
        <v>2</v>
      </c>
      <c r="N35" s="170">
        <v>2</v>
      </c>
    </row>
    <row r="36" spans="1:14">
      <c r="A36" s="14"/>
      <c r="B36" s="80"/>
      <c r="C36" s="80"/>
      <c r="D36" s="81"/>
      <c r="E36" s="72">
        <v>1</v>
      </c>
      <c r="F36" s="198">
        <v>0</v>
      </c>
      <c r="G36" s="198">
        <v>54</v>
      </c>
      <c r="H36" s="160">
        <f t="shared" si="4"/>
        <v>54</v>
      </c>
      <c r="I36" s="198">
        <v>111</v>
      </c>
      <c r="J36" s="160">
        <f t="shared" si="1"/>
        <v>165</v>
      </c>
      <c r="K36" s="170">
        <v>0</v>
      </c>
      <c r="L36" s="170">
        <v>0</v>
      </c>
      <c r="M36" s="164">
        <f t="shared" si="5"/>
        <v>0</v>
      </c>
      <c r="N36" s="170">
        <v>0</v>
      </c>
    </row>
    <row r="37" spans="1:14" ht="12.75" customHeight="1">
      <c r="A37" s="14"/>
      <c r="B37" s="319" t="s">
        <v>19</v>
      </c>
      <c r="C37" s="319"/>
      <c r="D37" s="319"/>
      <c r="E37" s="319"/>
      <c r="F37" s="163">
        <f t="shared" ref="F37:N37" si="6">SUM(F24:F36)</f>
        <v>1845</v>
      </c>
      <c r="G37" s="160">
        <f t="shared" si="6"/>
        <v>159</v>
      </c>
      <c r="H37" s="165">
        <f t="shared" si="6"/>
        <v>2004</v>
      </c>
      <c r="I37" s="166">
        <f t="shared" si="6"/>
        <v>111</v>
      </c>
      <c r="J37" s="162">
        <f t="shared" si="6"/>
        <v>2115</v>
      </c>
      <c r="K37" s="163">
        <f t="shared" si="6"/>
        <v>650</v>
      </c>
      <c r="L37" s="160">
        <f t="shared" si="6"/>
        <v>107</v>
      </c>
      <c r="M37" s="162">
        <f t="shared" si="6"/>
        <v>757</v>
      </c>
      <c r="N37" s="163">
        <f t="shared" si="6"/>
        <v>139</v>
      </c>
    </row>
    <row r="38" spans="1:14">
      <c r="A38" s="14"/>
      <c r="B38" s="72"/>
      <c r="C38" s="72"/>
      <c r="D38" s="82"/>
      <c r="E38" s="75">
        <v>13</v>
      </c>
      <c r="F38" s="198">
        <v>17</v>
      </c>
      <c r="G38" s="198">
        <v>0</v>
      </c>
      <c r="H38" s="160">
        <f t="shared" si="4"/>
        <v>17</v>
      </c>
      <c r="I38" s="198">
        <v>0</v>
      </c>
      <c r="J38" s="160">
        <f t="shared" si="1"/>
        <v>17</v>
      </c>
      <c r="K38" s="198">
        <v>0</v>
      </c>
      <c r="L38" s="198">
        <v>0</v>
      </c>
      <c r="M38" s="164">
        <f>K38+L38</f>
        <v>0</v>
      </c>
      <c r="N38" s="198">
        <v>0</v>
      </c>
    </row>
    <row r="39" spans="1:14">
      <c r="A39" s="14"/>
      <c r="B39" s="76" t="s">
        <v>1</v>
      </c>
      <c r="C39" s="76" t="s">
        <v>0</v>
      </c>
      <c r="D39" s="81" t="s">
        <v>21</v>
      </c>
      <c r="E39" s="75">
        <v>12</v>
      </c>
      <c r="F39" s="198">
        <v>1</v>
      </c>
      <c r="G39" s="198">
        <v>0</v>
      </c>
      <c r="H39" s="160">
        <f t="shared" si="4"/>
        <v>1</v>
      </c>
      <c r="I39" s="198">
        <v>0</v>
      </c>
      <c r="J39" s="160">
        <f t="shared" si="1"/>
        <v>1</v>
      </c>
      <c r="K39" s="198">
        <v>0</v>
      </c>
      <c r="L39" s="198">
        <v>0</v>
      </c>
      <c r="M39" s="164">
        <f t="shared" ref="M39:M50" si="7">K39+L39</f>
        <v>0</v>
      </c>
      <c r="N39" s="198">
        <v>0</v>
      </c>
    </row>
    <row r="40" spans="1:14">
      <c r="A40" s="14"/>
      <c r="B40" s="76" t="s">
        <v>10</v>
      </c>
      <c r="C40" s="76"/>
      <c r="D40" s="81" t="s">
        <v>10</v>
      </c>
      <c r="E40" s="75">
        <v>11</v>
      </c>
      <c r="F40" s="198">
        <v>1</v>
      </c>
      <c r="G40" s="198">
        <v>0</v>
      </c>
      <c r="H40" s="160">
        <f t="shared" si="4"/>
        <v>1</v>
      </c>
      <c r="I40" s="198">
        <v>0</v>
      </c>
      <c r="J40" s="160">
        <f t="shared" si="1"/>
        <v>1</v>
      </c>
      <c r="K40" s="198">
        <v>0</v>
      </c>
      <c r="L40" s="198">
        <v>0</v>
      </c>
      <c r="M40" s="164">
        <f t="shared" si="7"/>
        <v>0</v>
      </c>
      <c r="N40" s="198">
        <v>0</v>
      </c>
    </row>
    <row r="41" spans="1:14">
      <c r="A41" s="14"/>
      <c r="B41" s="76" t="s">
        <v>11</v>
      </c>
      <c r="C41" s="72"/>
      <c r="D41" s="81" t="s">
        <v>2</v>
      </c>
      <c r="E41" s="75">
        <v>10</v>
      </c>
      <c r="F41" s="198">
        <v>0</v>
      </c>
      <c r="G41" s="198">
        <v>0</v>
      </c>
      <c r="H41" s="160">
        <f t="shared" si="4"/>
        <v>0</v>
      </c>
      <c r="I41" s="198">
        <v>0</v>
      </c>
      <c r="J41" s="160">
        <f t="shared" si="1"/>
        <v>0</v>
      </c>
      <c r="K41" s="198">
        <v>0</v>
      </c>
      <c r="L41" s="198">
        <v>0</v>
      </c>
      <c r="M41" s="164">
        <f t="shared" si="7"/>
        <v>0</v>
      </c>
      <c r="N41" s="198">
        <v>0</v>
      </c>
    </row>
    <row r="42" spans="1:14">
      <c r="A42" s="14"/>
      <c r="B42" s="76" t="s">
        <v>4</v>
      </c>
      <c r="C42" s="76"/>
      <c r="D42" s="81" t="s">
        <v>27</v>
      </c>
      <c r="E42" s="75">
        <v>9</v>
      </c>
      <c r="F42" s="198">
        <v>0</v>
      </c>
      <c r="G42" s="198">
        <v>0</v>
      </c>
      <c r="H42" s="160">
        <f t="shared" si="4"/>
        <v>0</v>
      </c>
      <c r="I42" s="198">
        <v>0</v>
      </c>
      <c r="J42" s="160">
        <f t="shared" si="1"/>
        <v>0</v>
      </c>
      <c r="K42" s="198">
        <v>0</v>
      </c>
      <c r="L42" s="198">
        <v>0</v>
      </c>
      <c r="M42" s="164">
        <f t="shared" si="7"/>
        <v>0</v>
      </c>
      <c r="N42" s="198">
        <v>0</v>
      </c>
    </row>
    <row r="43" spans="1:14">
      <c r="A43" s="14"/>
      <c r="B43" s="76" t="s">
        <v>3</v>
      </c>
      <c r="C43" s="76" t="s">
        <v>5</v>
      </c>
      <c r="D43" s="81" t="s">
        <v>1</v>
      </c>
      <c r="E43" s="75">
        <v>8</v>
      </c>
      <c r="F43" s="198">
        <v>0</v>
      </c>
      <c r="G43" s="198">
        <v>0</v>
      </c>
      <c r="H43" s="160">
        <f t="shared" si="4"/>
        <v>0</v>
      </c>
      <c r="I43" s="198">
        <v>0</v>
      </c>
      <c r="J43" s="160">
        <f t="shared" si="1"/>
        <v>0</v>
      </c>
      <c r="K43" s="198">
        <v>0</v>
      </c>
      <c r="L43" s="198">
        <v>0</v>
      </c>
      <c r="M43" s="164">
        <f t="shared" si="7"/>
        <v>0</v>
      </c>
      <c r="N43" s="198">
        <v>0</v>
      </c>
    </row>
    <row r="44" spans="1:14">
      <c r="A44" s="14"/>
      <c r="B44" s="76" t="s">
        <v>4</v>
      </c>
      <c r="C44" s="76"/>
      <c r="D44" s="81" t="s">
        <v>26</v>
      </c>
      <c r="E44" s="75">
        <v>7</v>
      </c>
      <c r="F44" s="198">
        <v>0</v>
      </c>
      <c r="G44" s="198">
        <v>0</v>
      </c>
      <c r="H44" s="160">
        <f t="shared" si="4"/>
        <v>0</v>
      </c>
      <c r="I44" s="198">
        <v>0</v>
      </c>
      <c r="J44" s="160">
        <f t="shared" si="1"/>
        <v>0</v>
      </c>
      <c r="K44" s="198">
        <v>0</v>
      </c>
      <c r="L44" s="198">
        <v>0</v>
      </c>
      <c r="M44" s="164">
        <f t="shared" si="7"/>
        <v>0</v>
      </c>
      <c r="N44" s="198">
        <v>0</v>
      </c>
    </row>
    <row r="45" spans="1:14">
      <c r="A45" s="14"/>
      <c r="B45" s="76" t="s">
        <v>1</v>
      </c>
      <c r="C45" s="76"/>
      <c r="D45" s="81" t="s">
        <v>22</v>
      </c>
      <c r="E45" s="75">
        <v>6</v>
      </c>
      <c r="F45" s="198">
        <v>0</v>
      </c>
      <c r="G45" s="198">
        <v>0</v>
      </c>
      <c r="H45" s="160">
        <f t="shared" si="4"/>
        <v>0</v>
      </c>
      <c r="I45" s="198">
        <v>0</v>
      </c>
      <c r="J45" s="160">
        <f t="shared" si="1"/>
        <v>0</v>
      </c>
      <c r="K45" s="198">
        <v>0</v>
      </c>
      <c r="L45" s="198">
        <v>0</v>
      </c>
      <c r="M45" s="164">
        <f t="shared" si="7"/>
        <v>0</v>
      </c>
      <c r="N45" s="198">
        <v>0</v>
      </c>
    </row>
    <row r="46" spans="1:14">
      <c r="A46" s="14"/>
      <c r="B46" s="76" t="s">
        <v>12</v>
      </c>
      <c r="C46" s="72"/>
      <c r="D46" s="81" t="s">
        <v>2</v>
      </c>
      <c r="E46" s="75">
        <v>5</v>
      </c>
      <c r="F46" s="198">
        <v>0</v>
      </c>
      <c r="G46" s="198">
        <v>0</v>
      </c>
      <c r="H46" s="160">
        <f t="shared" si="4"/>
        <v>0</v>
      </c>
      <c r="I46" s="198">
        <v>0</v>
      </c>
      <c r="J46" s="160">
        <f t="shared" si="1"/>
        <v>0</v>
      </c>
      <c r="K46" s="198">
        <v>0</v>
      </c>
      <c r="L46" s="198">
        <v>0</v>
      </c>
      <c r="M46" s="164">
        <f t="shared" si="7"/>
        <v>0</v>
      </c>
      <c r="N46" s="198">
        <v>0</v>
      </c>
    </row>
    <row r="47" spans="1:14">
      <c r="A47" s="14"/>
      <c r="B47" s="76"/>
      <c r="C47" s="76"/>
      <c r="D47" s="81" t="s">
        <v>7</v>
      </c>
      <c r="E47" s="75">
        <v>4</v>
      </c>
      <c r="F47" s="198">
        <v>0</v>
      </c>
      <c r="G47" s="198">
        <v>0</v>
      </c>
      <c r="H47" s="160">
        <f t="shared" si="4"/>
        <v>0</v>
      </c>
      <c r="I47" s="198">
        <v>0</v>
      </c>
      <c r="J47" s="160">
        <f t="shared" si="1"/>
        <v>0</v>
      </c>
      <c r="K47" s="198">
        <v>0</v>
      </c>
      <c r="L47" s="198">
        <v>0</v>
      </c>
      <c r="M47" s="164">
        <f t="shared" si="7"/>
        <v>0</v>
      </c>
      <c r="N47" s="198">
        <v>0</v>
      </c>
    </row>
    <row r="48" spans="1:14">
      <c r="A48" s="14"/>
      <c r="B48" s="76"/>
      <c r="C48" s="76" t="s">
        <v>1</v>
      </c>
      <c r="D48" s="81" t="s">
        <v>1</v>
      </c>
      <c r="E48" s="75">
        <v>3</v>
      </c>
      <c r="F48" s="198">
        <v>0</v>
      </c>
      <c r="G48" s="198">
        <v>0</v>
      </c>
      <c r="H48" s="160">
        <f t="shared" si="4"/>
        <v>0</v>
      </c>
      <c r="I48" s="198">
        <v>0</v>
      </c>
      <c r="J48" s="160">
        <f t="shared" si="1"/>
        <v>0</v>
      </c>
      <c r="K48" s="198">
        <v>0</v>
      </c>
      <c r="L48" s="198">
        <v>0</v>
      </c>
      <c r="M48" s="164">
        <f t="shared" si="7"/>
        <v>0</v>
      </c>
      <c r="N48" s="198">
        <v>0</v>
      </c>
    </row>
    <row r="49" spans="1:14">
      <c r="A49" s="14"/>
      <c r="B49" s="76"/>
      <c r="C49" s="76"/>
      <c r="D49" s="81" t="s">
        <v>3</v>
      </c>
      <c r="E49" s="75">
        <v>2</v>
      </c>
      <c r="F49" s="198">
        <v>0</v>
      </c>
      <c r="G49" s="198">
        <v>0</v>
      </c>
      <c r="H49" s="160">
        <f t="shared" si="4"/>
        <v>0</v>
      </c>
      <c r="I49" s="198">
        <v>0</v>
      </c>
      <c r="J49" s="160">
        <f t="shared" si="1"/>
        <v>0</v>
      </c>
      <c r="K49" s="198">
        <v>0</v>
      </c>
      <c r="L49" s="198">
        <v>0</v>
      </c>
      <c r="M49" s="164">
        <f t="shared" si="7"/>
        <v>0</v>
      </c>
      <c r="N49" s="198">
        <v>0</v>
      </c>
    </row>
    <row r="50" spans="1:14">
      <c r="A50" s="14"/>
      <c r="B50" s="80"/>
      <c r="C50" s="81"/>
      <c r="D50" s="80"/>
      <c r="E50" s="72">
        <v>1</v>
      </c>
      <c r="F50" s="251">
        <v>0</v>
      </c>
      <c r="G50" s="251">
        <v>0</v>
      </c>
      <c r="H50" s="167">
        <f t="shared" si="4"/>
        <v>0</v>
      </c>
      <c r="I50" s="251">
        <v>22</v>
      </c>
      <c r="J50" s="167">
        <f t="shared" si="1"/>
        <v>22</v>
      </c>
      <c r="K50" s="117">
        <v>0</v>
      </c>
      <c r="L50" s="172">
        <v>0</v>
      </c>
      <c r="M50" s="168">
        <f t="shared" si="7"/>
        <v>0</v>
      </c>
      <c r="N50" s="172">
        <v>0</v>
      </c>
    </row>
    <row r="51" spans="1:14" ht="12.75" customHeight="1">
      <c r="A51" s="56"/>
      <c r="B51" s="318" t="s">
        <v>20</v>
      </c>
      <c r="C51" s="318"/>
      <c r="D51" s="318"/>
      <c r="E51" s="318"/>
      <c r="F51" s="160">
        <f t="shared" ref="F51:N51" si="8">SUM(F38:F50)</f>
        <v>19</v>
      </c>
      <c r="G51" s="160">
        <f t="shared" si="8"/>
        <v>0</v>
      </c>
      <c r="H51" s="160">
        <f t="shared" si="8"/>
        <v>19</v>
      </c>
      <c r="I51" s="160">
        <f t="shared" si="8"/>
        <v>22</v>
      </c>
      <c r="J51" s="160">
        <f t="shared" si="8"/>
        <v>41</v>
      </c>
      <c r="K51" s="160">
        <f t="shared" si="8"/>
        <v>0</v>
      </c>
      <c r="L51" s="160">
        <f t="shared" si="8"/>
        <v>0</v>
      </c>
      <c r="M51" s="160">
        <f t="shared" si="8"/>
        <v>0</v>
      </c>
      <c r="N51" s="160">
        <f t="shared" si="8"/>
        <v>0</v>
      </c>
    </row>
    <row r="52" spans="1:14">
      <c r="A52" s="56"/>
      <c r="B52" s="318" t="s">
        <v>37</v>
      </c>
      <c r="C52" s="318"/>
      <c r="D52" s="318"/>
      <c r="E52" s="318"/>
      <c r="F52" s="158">
        <v>0</v>
      </c>
      <c r="G52" s="158">
        <v>0</v>
      </c>
      <c r="H52" s="158">
        <v>0</v>
      </c>
      <c r="I52" s="158">
        <v>0</v>
      </c>
      <c r="J52" s="158">
        <v>0</v>
      </c>
      <c r="K52" s="198">
        <v>21</v>
      </c>
      <c r="L52" s="198">
        <v>6</v>
      </c>
      <c r="M52" s="158">
        <f>SUM(K52:L52)</f>
        <v>27</v>
      </c>
      <c r="N52" s="198">
        <v>7</v>
      </c>
    </row>
    <row r="53" spans="1:14" ht="12.75" customHeight="1">
      <c r="A53" s="56"/>
      <c r="B53" s="315" t="s">
        <v>40</v>
      </c>
      <c r="C53" s="315"/>
      <c r="D53" s="315"/>
      <c r="E53" s="315"/>
      <c r="F53" s="169">
        <f t="shared" ref="F53:J53" si="9">+F23+F37+F51+F52</f>
        <v>3080</v>
      </c>
      <c r="G53" s="169">
        <f t="shared" si="9"/>
        <v>254</v>
      </c>
      <c r="H53" s="169">
        <f t="shared" si="9"/>
        <v>3334</v>
      </c>
      <c r="I53" s="169">
        <f t="shared" si="9"/>
        <v>206</v>
      </c>
      <c r="J53" s="169">
        <f t="shared" si="9"/>
        <v>3540</v>
      </c>
      <c r="K53" s="169">
        <f>+K23+K37+K51+K52</f>
        <v>1385</v>
      </c>
      <c r="L53" s="169">
        <f t="shared" ref="L53:N53" si="10">+L23+L37+L51+L52</f>
        <v>268</v>
      </c>
      <c r="M53" s="169">
        <f t="shared" si="10"/>
        <v>1653</v>
      </c>
      <c r="N53" s="169">
        <f t="shared" si="10"/>
        <v>321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"/>
  </protectedRanges>
  <mergeCells count="19"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dataValidations count="1">
    <dataValidation type="whole" operator="greaterThanOrEqual" allowBlank="1" showInputMessage="1" showErrorMessage="1" sqref="F10:N52">
      <formula1>0</formula1>
    </dataValidation>
  </dataValidations>
  <pageMargins left="0.511811024" right="0.511811024" top="0.78740157499999996" bottom="0.78740157499999996" header="0.31496062000000002" footer="0.31496062000000002"/>
  <pageSetup paperSize="9" scale="71" orientation="portrait" verticalDpi="0" r:id="rId1"/>
  <rowBreaks count="1" manualBreakCount="1"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9" zoomScale="90" zoomScaleNormal="100" zoomScaleSheetLayoutView="90" workbookViewId="0">
      <selection activeCell="F10" sqref="F10:N53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67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2.75" customHeight="1">
      <c r="A2" s="56"/>
      <c r="B2" s="67" t="s">
        <v>34</v>
      </c>
      <c r="C2" s="68"/>
      <c r="D2" s="325" t="s">
        <v>53</v>
      </c>
      <c r="E2" s="325"/>
      <c r="F2" s="325"/>
      <c r="G2" s="325"/>
      <c r="H2" s="325"/>
      <c r="I2" s="325"/>
      <c r="J2" s="325"/>
      <c r="K2" s="68"/>
      <c r="L2" s="68"/>
      <c r="M2" s="68"/>
      <c r="N2" s="68"/>
    </row>
    <row r="3" spans="1:14">
      <c r="A3" s="56"/>
      <c r="B3" s="67" t="s">
        <v>33</v>
      </c>
      <c r="C3" s="68"/>
      <c r="D3" s="325"/>
      <c r="E3" s="325"/>
      <c r="F3" s="325"/>
      <c r="G3" s="325"/>
      <c r="H3" s="325"/>
      <c r="I3" s="325"/>
      <c r="J3" s="325"/>
      <c r="K3" s="68"/>
      <c r="L3" s="68"/>
      <c r="M3" s="68"/>
      <c r="N3" s="68"/>
    </row>
    <row r="4" spans="1:14">
      <c r="A4" s="56"/>
      <c r="B4" s="321" t="s">
        <v>36</v>
      </c>
      <c r="C4" s="321"/>
      <c r="D4" s="321"/>
      <c r="E4" s="321"/>
      <c r="F4" s="129">
        <v>43465</v>
      </c>
      <c r="G4" s="68"/>
      <c r="H4" s="68"/>
      <c r="I4" s="68"/>
      <c r="J4" s="68"/>
      <c r="K4" s="68"/>
      <c r="L4" s="68"/>
      <c r="M4" s="68"/>
      <c r="N4" s="68"/>
    </row>
    <row r="5" spans="1:14">
      <c r="A5" s="56"/>
      <c r="B5" s="316" t="s">
        <v>45</v>
      </c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</row>
    <row r="6" spans="1:14">
      <c r="A6" s="56"/>
      <c r="B6" s="70" t="s">
        <v>39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12.75" customHeight="1">
      <c r="A7" s="56"/>
      <c r="B7" s="329" t="s">
        <v>41</v>
      </c>
      <c r="C7" s="330"/>
      <c r="D7" s="330"/>
      <c r="E7" s="331"/>
      <c r="F7" s="338" t="s">
        <v>35</v>
      </c>
      <c r="G7" s="339"/>
      <c r="H7" s="339"/>
      <c r="I7" s="339"/>
      <c r="J7" s="340"/>
      <c r="K7" s="338" t="s">
        <v>28</v>
      </c>
      <c r="L7" s="339"/>
      <c r="M7" s="339"/>
      <c r="N7" s="340"/>
    </row>
    <row r="8" spans="1:14" ht="12.75" customHeight="1">
      <c r="A8" s="56"/>
      <c r="B8" s="332"/>
      <c r="C8" s="333"/>
      <c r="D8" s="333"/>
      <c r="E8" s="334"/>
      <c r="F8" s="338" t="s">
        <v>13</v>
      </c>
      <c r="G8" s="339"/>
      <c r="H8" s="340"/>
      <c r="I8" s="341" t="s">
        <v>14</v>
      </c>
      <c r="J8" s="341" t="s">
        <v>15</v>
      </c>
      <c r="K8" s="341" t="s">
        <v>30</v>
      </c>
      <c r="L8" s="341" t="s">
        <v>31</v>
      </c>
      <c r="M8" s="341" t="s">
        <v>15</v>
      </c>
      <c r="N8" s="341" t="s">
        <v>29</v>
      </c>
    </row>
    <row r="9" spans="1:14" ht="24">
      <c r="A9" s="56"/>
      <c r="B9" s="335"/>
      <c r="C9" s="336"/>
      <c r="D9" s="336"/>
      <c r="E9" s="337"/>
      <c r="F9" s="83" t="s">
        <v>16</v>
      </c>
      <c r="G9" s="83" t="s">
        <v>17</v>
      </c>
      <c r="H9" s="83" t="s">
        <v>23</v>
      </c>
      <c r="I9" s="342"/>
      <c r="J9" s="342"/>
      <c r="K9" s="342"/>
      <c r="L9" s="342"/>
      <c r="M9" s="342"/>
      <c r="N9" s="342"/>
    </row>
    <row r="10" spans="1:14">
      <c r="A10" s="14"/>
      <c r="B10" s="84"/>
      <c r="C10" s="94"/>
      <c r="D10" s="85"/>
      <c r="E10" s="86">
        <v>13</v>
      </c>
      <c r="F10" s="115">
        <v>361</v>
      </c>
      <c r="G10" s="115">
        <v>3</v>
      </c>
      <c r="H10" s="190">
        <f t="shared" ref="H10:H22" si="0">F10+G10</f>
        <v>364</v>
      </c>
      <c r="I10" s="115">
        <v>0</v>
      </c>
      <c r="J10" s="190">
        <f t="shared" ref="J10:J22" si="1">H10+I10</f>
        <v>364</v>
      </c>
      <c r="K10" s="119">
        <v>307</v>
      </c>
      <c r="L10" s="119">
        <v>78</v>
      </c>
      <c r="M10" s="192">
        <f t="shared" ref="M10:M22" si="2">K10+L10</f>
        <v>385</v>
      </c>
      <c r="N10" s="119">
        <v>105</v>
      </c>
    </row>
    <row r="11" spans="1:14" ht="12.75" customHeight="1">
      <c r="A11" s="14"/>
      <c r="B11" s="87" t="s">
        <v>1</v>
      </c>
      <c r="C11" s="88" t="s">
        <v>0</v>
      </c>
      <c r="D11" s="85"/>
      <c r="E11" s="86">
        <v>12</v>
      </c>
      <c r="F11" s="115">
        <v>17</v>
      </c>
      <c r="G11" s="115">
        <v>0</v>
      </c>
      <c r="H11" s="190">
        <f t="shared" si="0"/>
        <v>17</v>
      </c>
      <c r="I11" s="115">
        <v>0</v>
      </c>
      <c r="J11" s="190">
        <f t="shared" si="1"/>
        <v>17</v>
      </c>
      <c r="K11" s="119">
        <v>8</v>
      </c>
      <c r="L11" s="119">
        <v>7</v>
      </c>
      <c r="M11" s="192">
        <f t="shared" si="2"/>
        <v>15</v>
      </c>
      <c r="N11" s="119">
        <v>8</v>
      </c>
    </row>
    <row r="12" spans="1:14" ht="12.75" customHeight="1">
      <c r="A12" s="14"/>
      <c r="B12" s="87" t="s">
        <v>2</v>
      </c>
      <c r="C12" s="89"/>
      <c r="D12" s="90" t="s">
        <v>6</v>
      </c>
      <c r="E12" s="86">
        <v>11</v>
      </c>
      <c r="F12" s="115">
        <v>7</v>
      </c>
      <c r="G12" s="115">
        <v>0</v>
      </c>
      <c r="H12" s="190">
        <f t="shared" si="0"/>
        <v>7</v>
      </c>
      <c r="I12" s="115">
        <v>0</v>
      </c>
      <c r="J12" s="190">
        <f t="shared" si="1"/>
        <v>7</v>
      </c>
      <c r="K12" s="119">
        <v>0</v>
      </c>
      <c r="L12" s="119">
        <v>4</v>
      </c>
      <c r="M12" s="192">
        <f t="shared" si="2"/>
        <v>4</v>
      </c>
      <c r="N12" s="119">
        <v>4</v>
      </c>
    </row>
    <row r="13" spans="1:14">
      <c r="A13" s="14"/>
      <c r="B13" s="87" t="s">
        <v>1</v>
      </c>
      <c r="C13" s="88"/>
      <c r="D13" s="90" t="s">
        <v>10</v>
      </c>
      <c r="E13" s="86">
        <v>10</v>
      </c>
      <c r="F13" s="115">
        <v>64</v>
      </c>
      <c r="G13" s="115">
        <v>2</v>
      </c>
      <c r="H13" s="190">
        <f t="shared" si="0"/>
        <v>66</v>
      </c>
      <c r="I13" s="115">
        <v>0</v>
      </c>
      <c r="J13" s="190">
        <f t="shared" si="1"/>
        <v>66</v>
      </c>
      <c r="K13" s="119">
        <v>1</v>
      </c>
      <c r="L13" s="119">
        <v>1</v>
      </c>
      <c r="M13" s="192">
        <f t="shared" si="2"/>
        <v>2</v>
      </c>
      <c r="N13" s="119">
        <v>1</v>
      </c>
    </row>
    <row r="14" spans="1:14" ht="12.75" customHeight="1">
      <c r="A14" s="14"/>
      <c r="B14" s="87" t="s">
        <v>3</v>
      </c>
      <c r="C14" s="88"/>
      <c r="D14" s="90" t="s">
        <v>25</v>
      </c>
      <c r="E14" s="86">
        <v>9</v>
      </c>
      <c r="F14" s="115">
        <v>142</v>
      </c>
      <c r="G14" s="115">
        <v>1</v>
      </c>
      <c r="H14" s="190">
        <f t="shared" si="0"/>
        <v>143</v>
      </c>
      <c r="I14" s="115">
        <v>0</v>
      </c>
      <c r="J14" s="190">
        <f t="shared" si="1"/>
        <v>143</v>
      </c>
      <c r="K14" s="119">
        <v>0</v>
      </c>
      <c r="L14" s="119">
        <v>0</v>
      </c>
      <c r="M14" s="192">
        <f t="shared" si="2"/>
        <v>0</v>
      </c>
      <c r="N14" s="119">
        <v>0</v>
      </c>
    </row>
    <row r="15" spans="1:14">
      <c r="A15" s="14"/>
      <c r="B15" s="87" t="s">
        <v>4</v>
      </c>
      <c r="C15" s="88" t="s">
        <v>5</v>
      </c>
      <c r="D15" s="90" t="s">
        <v>22</v>
      </c>
      <c r="E15" s="86">
        <v>8</v>
      </c>
      <c r="F15" s="115">
        <v>63</v>
      </c>
      <c r="G15" s="115">
        <v>4</v>
      </c>
      <c r="H15" s="190">
        <f t="shared" si="0"/>
        <v>67</v>
      </c>
      <c r="I15" s="115">
        <v>0</v>
      </c>
      <c r="J15" s="190">
        <f t="shared" si="1"/>
        <v>67</v>
      </c>
      <c r="K15" s="119">
        <v>0</v>
      </c>
      <c r="L15" s="119">
        <v>0</v>
      </c>
      <c r="M15" s="192">
        <f t="shared" si="2"/>
        <v>0</v>
      </c>
      <c r="N15" s="119">
        <v>0</v>
      </c>
    </row>
    <row r="16" spans="1:14">
      <c r="A16" s="14"/>
      <c r="B16" s="87" t="s">
        <v>6</v>
      </c>
      <c r="C16" s="88"/>
      <c r="D16" s="90" t="s">
        <v>12</v>
      </c>
      <c r="E16" s="86">
        <v>7</v>
      </c>
      <c r="F16" s="115">
        <v>58</v>
      </c>
      <c r="G16" s="115">
        <v>10</v>
      </c>
      <c r="H16" s="190">
        <f t="shared" si="0"/>
        <v>68</v>
      </c>
      <c r="I16" s="115">
        <v>0</v>
      </c>
      <c r="J16" s="190">
        <f t="shared" si="1"/>
        <v>68</v>
      </c>
      <c r="K16" s="119">
        <v>0</v>
      </c>
      <c r="L16" s="119">
        <v>0</v>
      </c>
      <c r="M16" s="192">
        <f t="shared" si="2"/>
        <v>0</v>
      </c>
      <c r="N16" s="119">
        <v>0</v>
      </c>
    </row>
    <row r="17" spans="1:14">
      <c r="A17" s="14"/>
      <c r="B17" s="87" t="s">
        <v>7</v>
      </c>
      <c r="C17" s="89"/>
      <c r="D17" s="90" t="s">
        <v>4</v>
      </c>
      <c r="E17" s="86">
        <v>6</v>
      </c>
      <c r="F17" s="115">
        <v>21</v>
      </c>
      <c r="G17" s="115">
        <v>20</v>
      </c>
      <c r="H17" s="190">
        <f t="shared" si="0"/>
        <v>41</v>
      </c>
      <c r="I17" s="115">
        <v>0</v>
      </c>
      <c r="J17" s="190">
        <f t="shared" si="1"/>
        <v>41</v>
      </c>
      <c r="K17" s="119">
        <v>2</v>
      </c>
      <c r="L17" s="119">
        <v>1</v>
      </c>
      <c r="M17" s="192">
        <f t="shared" si="2"/>
        <v>3</v>
      </c>
      <c r="N17" s="119">
        <v>1</v>
      </c>
    </row>
    <row r="18" spans="1:14">
      <c r="A18" s="14"/>
      <c r="B18" s="87" t="s">
        <v>1</v>
      </c>
      <c r="C18" s="88"/>
      <c r="D18" s="90" t="s">
        <v>9</v>
      </c>
      <c r="E18" s="86">
        <v>5</v>
      </c>
      <c r="F18" s="115">
        <v>20</v>
      </c>
      <c r="G18" s="115">
        <v>7</v>
      </c>
      <c r="H18" s="190">
        <f t="shared" si="0"/>
        <v>27</v>
      </c>
      <c r="I18" s="115">
        <v>0</v>
      </c>
      <c r="J18" s="190">
        <f t="shared" si="1"/>
        <v>27</v>
      </c>
      <c r="K18" s="119">
        <v>0</v>
      </c>
      <c r="L18" s="119">
        <v>2</v>
      </c>
      <c r="M18" s="192">
        <f t="shared" si="2"/>
        <v>2</v>
      </c>
      <c r="N18" s="119">
        <v>4</v>
      </c>
    </row>
    <row r="19" spans="1:14">
      <c r="A19" s="14"/>
      <c r="B19" s="87"/>
      <c r="C19" s="88"/>
      <c r="D19" s="90" t="s">
        <v>12</v>
      </c>
      <c r="E19" s="86">
        <v>4</v>
      </c>
      <c r="F19" s="115">
        <v>16</v>
      </c>
      <c r="G19" s="115">
        <v>2</v>
      </c>
      <c r="H19" s="190">
        <f t="shared" si="0"/>
        <v>18</v>
      </c>
      <c r="I19" s="115">
        <v>0</v>
      </c>
      <c r="J19" s="190">
        <f t="shared" si="1"/>
        <v>18</v>
      </c>
      <c r="K19" s="119">
        <v>1</v>
      </c>
      <c r="L19" s="119">
        <v>5</v>
      </c>
      <c r="M19" s="192">
        <f t="shared" si="2"/>
        <v>6</v>
      </c>
      <c r="N19" s="119">
        <v>6</v>
      </c>
    </row>
    <row r="20" spans="1:14">
      <c r="A20" s="14"/>
      <c r="B20" s="87"/>
      <c r="C20" s="88" t="s">
        <v>1</v>
      </c>
      <c r="D20" s="85"/>
      <c r="E20" s="86">
        <v>3</v>
      </c>
      <c r="F20" s="115">
        <v>2</v>
      </c>
      <c r="G20" s="115">
        <v>16</v>
      </c>
      <c r="H20" s="190">
        <f t="shared" si="0"/>
        <v>18</v>
      </c>
      <c r="I20" s="115">
        <v>0</v>
      </c>
      <c r="J20" s="190">
        <f t="shared" si="1"/>
        <v>18</v>
      </c>
      <c r="K20" s="119">
        <v>0</v>
      </c>
      <c r="L20" s="119">
        <v>0</v>
      </c>
      <c r="M20" s="192">
        <f t="shared" si="2"/>
        <v>0</v>
      </c>
      <c r="N20" s="119">
        <v>0</v>
      </c>
    </row>
    <row r="21" spans="1:14">
      <c r="A21" s="14"/>
      <c r="B21" s="87"/>
      <c r="C21" s="88"/>
      <c r="D21" s="85"/>
      <c r="E21" s="86">
        <v>2</v>
      </c>
      <c r="F21" s="115">
        <v>2</v>
      </c>
      <c r="G21" s="115">
        <v>5</v>
      </c>
      <c r="H21" s="190">
        <f t="shared" si="0"/>
        <v>7</v>
      </c>
      <c r="I21" s="115">
        <v>0</v>
      </c>
      <c r="J21" s="190">
        <f t="shared" si="1"/>
        <v>7</v>
      </c>
      <c r="K21" s="119">
        <v>0</v>
      </c>
      <c r="L21" s="119">
        <v>1</v>
      </c>
      <c r="M21" s="192">
        <f t="shared" si="2"/>
        <v>1</v>
      </c>
      <c r="N21" s="119">
        <v>1</v>
      </c>
    </row>
    <row r="22" spans="1:14">
      <c r="A22" s="14"/>
      <c r="B22" s="91"/>
      <c r="C22" s="89"/>
      <c r="D22" s="85"/>
      <c r="E22" s="84">
        <v>1</v>
      </c>
      <c r="F22" s="115">
        <v>4</v>
      </c>
      <c r="G22" s="115">
        <v>7</v>
      </c>
      <c r="H22" s="190">
        <f t="shared" si="0"/>
        <v>11</v>
      </c>
      <c r="I22" s="115">
        <v>28</v>
      </c>
      <c r="J22" s="190">
        <f t="shared" si="1"/>
        <v>39</v>
      </c>
      <c r="K22" s="119">
        <v>0</v>
      </c>
      <c r="L22" s="119">
        <v>2</v>
      </c>
      <c r="M22" s="192">
        <f t="shared" si="2"/>
        <v>2</v>
      </c>
      <c r="N22" s="119">
        <v>3</v>
      </c>
    </row>
    <row r="23" spans="1:14" ht="12.75" customHeight="1">
      <c r="A23" s="14"/>
      <c r="B23" s="322" t="s">
        <v>18</v>
      </c>
      <c r="C23" s="323"/>
      <c r="D23" s="323"/>
      <c r="E23" s="324"/>
      <c r="F23" s="190">
        <f t="shared" ref="F23:N23" si="3">SUM(F10:F22)</f>
        <v>777</v>
      </c>
      <c r="G23" s="190">
        <f t="shared" si="3"/>
        <v>77</v>
      </c>
      <c r="H23" s="150">
        <f t="shared" si="3"/>
        <v>854</v>
      </c>
      <c r="I23" s="190">
        <f t="shared" si="3"/>
        <v>28</v>
      </c>
      <c r="J23" s="150">
        <f t="shared" si="3"/>
        <v>882</v>
      </c>
      <c r="K23" s="193">
        <f t="shared" si="3"/>
        <v>319</v>
      </c>
      <c r="L23" s="193">
        <f t="shared" si="3"/>
        <v>101</v>
      </c>
      <c r="M23" s="190">
        <f t="shared" si="3"/>
        <v>420</v>
      </c>
      <c r="N23" s="190">
        <f t="shared" si="3"/>
        <v>133</v>
      </c>
    </row>
    <row r="24" spans="1:14">
      <c r="A24" s="14"/>
      <c r="B24" s="87"/>
      <c r="C24" s="87"/>
      <c r="D24" s="92"/>
      <c r="E24" s="91">
        <v>13</v>
      </c>
      <c r="F24" s="115">
        <v>898</v>
      </c>
      <c r="G24" s="115">
        <v>4</v>
      </c>
      <c r="H24" s="190">
        <f t="shared" ref="H24:H36" si="4">F24+G24</f>
        <v>902</v>
      </c>
      <c r="I24" s="115">
        <v>0</v>
      </c>
      <c r="J24" s="190">
        <f t="shared" ref="J24:J36" si="5">H24+I24</f>
        <v>902</v>
      </c>
      <c r="K24" s="119">
        <v>400</v>
      </c>
      <c r="L24" s="119">
        <v>90</v>
      </c>
      <c r="M24" s="194">
        <f t="shared" ref="M24:M36" si="6">K24+L24</f>
        <v>490</v>
      </c>
      <c r="N24" s="119">
        <v>131</v>
      </c>
    </row>
    <row r="25" spans="1:14">
      <c r="A25" s="14"/>
      <c r="B25" s="87"/>
      <c r="C25" s="87" t="s">
        <v>0</v>
      </c>
      <c r="D25" s="92"/>
      <c r="E25" s="86">
        <v>12</v>
      </c>
      <c r="F25" s="115">
        <v>27</v>
      </c>
      <c r="G25" s="115">
        <v>0</v>
      </c>
      <c r="H25" s="190">
        <f t="shared" si="4"/>
        <v>27</v>
      </c>
      <c r="I25" s="115">
        <v>0</v>
      </c>
      <c r="J25" s="190">
        <f t="shared" si="5"/>
        <v>27</v>
      </c>
      <c r="K25" s="119">
        <v>1</v>
      </c>
      <c r="L25" s="119">
        <v>0</v>
      </c>
      <c r="M25" s="194">
        <f t="shared" si="6"/>
        <v>1</v>
      </c>
      <c r="N25" s="119">
        <v>0</v>
      </c>
    </row>
    <row r="26" spans="1:14">
      <c r="A26" s="14"/>
      <c r="B26" s="87" t="s">
        <v>7</v>
      </c>
      <c r="C26" s="91"/>
      <c r="D26" s="92"/>
      <c r="E26" s="86">
        <v>11</v>
      </c>
      <c r="F26" s="115">
        <v>12</v>
      </c>
      <c r="G26" s="115">
        <v>0</v>
      </c>
      <c r="H26" s="190">
        <f t="shared" si="4"/>
        <v>12</v>
      </c>
      <c r="I26" s="115">
        <v>0</v>
      </c>
      <c r="J26" s="190">
        <f t="shared" si="5"/>
        <v>12</v>
      </c>
      <c r="K26" s="119">
        <v>2</v>
      </c>
      <c r="L26" s="119">
        <v>0</v>
      </c>
      <c r="M26" s="194">
        <f t="shared" si="6"/>
        <v>2</v>
      </c>
      <c r="N26" s="119">
        <v>0</v>
      </c>
    </row>
    <row r="27" spans="1:14">
      <c r="A27" s="14"/>
      <c r="B27" s="87" t="s">
        <v>8</v>
      </c>
      <c r="C27" s="87"/>
      <c r="D27" s="92" t="s">
        <v>26</v>
      </c>
      <c r="E27" s="86">
        <v>10</v>
      </c>
      <c r="F27" s="115">
        <v>56</v>
      </c>
      <c r="G27" s="115">
        <v>0</v>
      </c>
      <c r="H27" s="190">
        <f t="shared" si="4"/>
        <v>56</v>
      </c>
      <c r="I27" s="115">
        <v>0</v>
      </c>
      <c r="J27" s="190">
        <f t="shared" si="5"/>
        <v>56</v>
      </c>
      <c r="K27" s="119">
        <v>2</v>
      </c>
      <c r="L27" s="119">
        <v>4</v>
      </c>
      <c r="M27" s="194">
        <f t="shared" si="6"/>
        <v>6</v>
      </c>
      <c r="N27" s="119">
        <v>7</v>
      </c>
    </row>
    <row r="28" spans="1:14">
      <c r="A28" s="14"/>
      <c r="B28" s="87" t="s">
        <v>0</v>
      </c>
      <c r="C28" s="87"/>
      <c r="D28" s="92" t="s">
        <v>8</v>
      </c>
      <c r="E28" s="86">
        <v>9</v>
      </c>
      <c r="F28" s="115">
        <v>44</v>
      </c>
      <c r="G28" s="115">
        <v>2</v>
      </c>
      <c r="H28" s="190">
        <f t="shared" si="4"/>
        <v>46</v>
      </c>
      <c r="I28" s="115">
        <v>0</v>
      </c>
      <c r="J28" s="190">
        <f t="shared" si="5"/>
        <v>46</v>
      </c>
      <c r="K28" s="119">
        <v>2</v>
      </c>
      <c r="L28" s="119">
        <v>0</v>
      </c>
      <c r="M28" s="194">
        <f t="shared" si="6"/>
        <v>2</v>
      </c>
      <c r="N28" s="119">
        <v>0</v>
      </c>
    </row>
    <row r="29" spans="1:14">
      <c r="A29" s="14"/>
      <c r="B29" s="87" t="s">
        <v>2</v>
      </c>
      <c r="C29" s="87" t="s">
        <v>5</v>
      </c>
      <c r="D29" s="92" t="s">
        <v>27</v>
      </c>
      <c r="E29" s="86">
        <v>8</v>
      </c>
      <c r="F29" s="115">
        <v>36</v>
      </c>
      <c r="G29" s="115">
        <v>1</v>
      </c>
      <c r="H29" s="190">
        <f t="shared" si="4"/>
        <v>37</v>
      </c>
      <c r="I29" s="115">
        <v>0</v>
      </c>
      <c r="J29" s="190">
        <f t="shared" si="5"/>
        <v>37</v>
      </c>
      <c r="K29" s="119">
        <v>9</v>
      </c>
      <c r="L29" s="119">
        <v>6</v>
      </c>
      <c r="M29" s="194">
        <f t="shared" si="6"/>
        <v>15</v>
      </c>
      <c r="N29" s="119">
        <v>8</v>
      </c>
    </row>
    <row r="30" spans="1:14">
      <c r="A30" s="14"/>
      <c r="B30" s="87" t="s">
        <v>4</v>
      </c>
      <c r="C30" s="87"/>
      <c r="D30" s="92" t="s">
        <v>4</v>
      </c>
      <c r="E30" s="86">
        <v>7</v>
      </c>
      <c r="F30" s="115">
        <v>32</v>
      </c>
      <c r="G30" s="115">
        <v>8</v>
      </c>
      <c r="H30" s="190">
        <f t="shared" si="4"/>
        <v>40</v>
      </c>
      <c r="I30" s="115">
        <v>0</v>
      </c>
      <c r="J30" s="190">
        <f t="shared" si="5"/>
        <v>40</v>
      </c>
      <c r="K30" s="119">
        <v>1</v>
      </c>
      <c r="L30" s="119">
        <v>0</v>
      </c>
      <c r="M30" s="194">
        <f t="shared" si="6"/>
        <v>1</v>
      </c>
      <c r="N30" s="119">
        <v>0</v>
      </c>
    </row>
    <row r="31" spans="1:14">
      <c r="A31" s="14"/>
      <c r="B31" s="87" t="s">
        <v>0</v>
      </c>
      <c r="C31" s="87"/>
      <c r="D31" s="92" t="s">
        <v>9</v>
      </c>
      <c r="E31" s="86">
        <v>6</v>
      </c>
      <c r="F31" s="115">
        <v>24</v>
      </c>
      <c r="G31" s="115">
        <v>7</v>
      </c>
      <c r="H31" s="190">
        <f t="shared" si="4"/>
        <v>31</v>
      </c>
      <c r="I31" s="115">
        <v>0</v>
      </c>
      <c r="J31" s="190">
        <f t="shared" si="5"/>
        <v>31</v>
      </c>
      <c r="K31" s="119">
        <v>4</v>
      </c>
      <c r="L31" s="119">
        <v>1</v>
      </c>
      <c r="M31" s="194">
        <f t="shared" si="6"/>
        <v>5</v>
      </c>
      <c r="N31" s="119">
        <v>3</v>
      </c>
    </row>
    <row r="32" spans="1:14">
      <c r="A32" s="14"/>
      <c r="B32" s="87" t="s">
        <v>9</v>
      </c>
      <c r="C32" s="84"/>
      <c r="D32" s="92"/>
      <c r="E32" s="86">
        <v>5</v>
      </c>
      <c r="F32" s="115">
        <v>26</v>
      </c>
      <c r="G32" s="115">
        <v>6</v>
      </c>
      <c r="H32" s="190">
        <f t="shared" si="4"/>
        <v>32</v>
      </c>
      <c r="I32" s="115">
        <v>0</v>
      </c>
      <c r="J32" s="190">
        <f t="shared" si="5"/>
        <v>32</v>
      </c>
      <c r="K32" s="119">
        <v>0</v>
      </c>
      <c r="L32" s="119">
        <v>0</v>
      </c>
      <c r="M32" s="194">
        <f t="shared" si="6"/>
        <v>0</v>
      </c>
      <c r="N32" s="119">
        <v>0</v>
      </c>
    </row>
    <row r="33" spans="1:14">
      <c r="A33" s="14"/>
      <c r="B33" s="87"/>
      <c r="C33" s="87"/>
      <c r="D33" s="92"/>
      <c r="E33" s="86">
        <v>4</v>
      </c>
      <c r="F33" s="115">
        <v>35</v>
      </c>
      <c r="G33" s="115">
        <v>8</v>
      </c>
      <c r="H33" s="190">
        <f t="shared" si="4"/>
        <v>43</v>
      </c>
      <c r="I33" s="115">
        <v>0</v>
      </c>
      <c r="J33" s="190">
        <f t="shared" si="5"/>
        <v>43</v>
      </c>
      <c r="K33" s="119">
        <v>1</v>
      </c>
      <c r="L33" s="119">
        <v>0</v>
      </c>
      <c r="M33" s="194">
        <f t="shared" si="6"/>
        <v>1</v>
      </c>
      <c r="N33" s="119">
        <v>0</v>
      </c>
    </row>
    <row r="34" spans="1:14">
      <c r="A34" s="14"/>
      <c r="B34" s="87"/>
      <c r="C34" s="87" t="s">
        <v>1</v>
      </c>
      <c r="D34" s="92"/>
      <c r="E34" s="86">
        <v>3</v>
      </c>
      <c r="F34" s="115">
        <v>1</v>
      </c>
      <c r="G34" s="115">
        <v>32</v>
      </c>
      <c r="H34" s="190">
        <f t="shared" si="4"/>
        <v>33</v>
      </c>
      <c r="I34" s="115">
        <v>0</v>
      </c>
      <c r="J34" s="190">
        <f t="shared" si="5"/>
        <v>33</v>
      </c>
      <c r="K34" s="119">
        <v>0</v>
      </c>
      <c r="L34" s="119">
        <v>0</v>
      </c>
      <c r="M34" s="194">
        <f t="shared" si="6"/>
        <v>0</v>
      </c>
      <c r="N34" s="119">
        <v>0</v>
      </c>
    </row>
    <row r="35" spans="1:14">
      <c r="A35" s="14"/>
      <c r="B35" s="87"/>
      <c r="C35" s="87"/>
      <c r="D35" s="92"/>
      <c r="E35" s="86">
        <v>2</v>
      </c>
      <c r="F35" s="115">
        <v>0</v>
      </c>
      <c r="G35" s="115">
        <v>18</v>
      </c>
      <c r="H35" s="190">
        <f t="shared" si="4"/>
        <v>18</v>
      </c>
      <c r="I35" s="115">
        <v>0</v>
      </c>
      <c r="J35" s="190">
        <f t="shared" si="5"/>
        <v>18</v>
      </c>
      <c r="K35" s="119">
        <v>0</v>
      </c>
      <c r="L35" s="119">
        <v>0</v>
      </c>
      <c r="M35" s="194">
        <f t="shared" si="6"/>
        <v>0</v>
      </c>
      <c r="N35" s="119">
        <v>0</v>
      </c>
    </row>
    <row r="36" spans="1:14">
      <c r="A36" s="14"/>
      <c r="B36" s="91"/>
      <c r="C36" s="91"/>
      <c r="D36" s="92"/>
      <c r="E36" s="84">
        <v>1</v>
      </c>
      <c r="F36" s="115">
        <v>0</v>
      </c>
      <c r="G36" s="115">
        <v>32</v>
      </c>
      <c r="H36" s="190">
        <f t="shared" si="4"/>
        <v>32</v>
      </c>
      <c r="I36" s="115">
        <v>74</v>
      </c>
      <c r="J36" s="190">
        <f t="shared" si="5"/>
        <v>106</v>
      </c>
      <c r="K36" s="119">
        <v>0</v>
      </c>
      <c r="L36" s="119">
        <v>0</v>
      </c>
      <c r="M36" s="194">
        <f t="shared" si="6"/>
        <v>0</v>
      </c>
      <c r="N36" s="119">
        <v>0</v>
      </c>
    </row>
    <row r="37" spans="1:14" ht="12.75" customHeight="1">
      <c r="A37" s="14"/>
      <c r="B37" s="322" t="s">
        <v>19</v>
      </c>
      <c r="C37" s="323"/>
      <c r="D37" s="323"/>
      <c r="E37" s="324"/>
      <c r="F37" s="193">
        <f t="shared" ref="F37:N37" si="7">SUM(F24:F36)</f>
        <v>1191</v>
      </c>
      <c r="G37" s="190">
        <f t="shared" si="7"/>
        <v>118</v>
      </c>
      <c r="H37" s="151">
        <f t="shared" si="7"/>
        <v>1309</v>
      </c>
      <c r="I37" s="195">
        <f t="shared" si="7"/>
        <v>74</v>
      </c>
      <c r="J37" s="150">
        <f t="shared" si="7"/>
        <v>1383</v>
      </c>
      <c r="K37" s="193">
        <f t="shared" si="7"/>
        <v>422</v>
      </c>
      <c r="L37" s="190">
        <f t="shared" si="7"/>
        <v>101</v>
      </c>
      <c r="M37" s="150">
        <f t="shared" si="7"/>
        <v>523</v>
      </c>
      <c r="N37" s="193">
        <f t="shared" si="7"/>
        <v>149</v>
      </c>
    </row>
    <row r="38" spans="1:14">
      <c r="A38" s="14"/>
      <c r="B38" s="84"/>
      <c r="C38" s="84"/>
      <c r="D38" s="93"/>
      <c r="E38" s="86">
        <v>13</v>
      </c>
      <c r="F38" s="115">
        <v>9</v>
      </c>
      <c r="G38" s="115">
        <v>0</v>
      </c>
      <c r="H38" s="190">
        <f t="shared" ref="H38:H50" si="8">F38+G38</f>
        <v>9</v>
      </c>
      <c r="I38" s="115">
        <v>0</v>
      </c>
      <c r="J38" s="190">
        <f t="shared" ref="J38:J50" si="9">H38+I38</f>
        <v>9</v>
      </c>
      <c r="K38" s="119">
        <v>0</v>
      </c>
      <c r="L38" s="119">
        <v>0</v>
      </c>
      <c r="M38" s="194">
        <f t="shared" ref="M38:M50" si="10">K38+L38</f>
        <v>0</v>
      </c>
      <c r="N38" s="119">
        <v>0</v>
      </c>
    </row>
    <row r="39" spans="1:14">
      <c r="A39" s="14"/>
      <c r="B39" s="87" t="s">
        <v>1</v>
      </c>
      <c r="C39" s="87" t="s">
        <v>0</v>
      </c>
      <c r="D39" s="92" t="s">
        <v>21</v>
      </c>
      <c r="E39" s="86">
        <v>12</v>
      </c>
      <c r="F39" s="115">
        <v>0</v>
      </c>
      <c r="G39" s="115">
        <v>0</v>
      </c>
      <c r="H39" s="190">
        <f t="shared" si="8"/>
        <v>0</v>
      </c>
      <c r="I39" s="115">
        <v>0</v>
      </c>
      <c r="J39" s="190">
        <f t="shared" si="9"/>
        <v>0</v>
      </c>
      <c r="K39" s="119">
        <v>0</v>
      </c>
      <c r="L39" s="119">
        <v>0</v>
      </c>
      <c r="M39" s="194">
        <f t="shared" si="10"/>
        <v>0</v>
      </c>
      <c r="N39" s="119">
        <v>0</v>
      </c>
    </row>
    <row r="40" spans="1:14">
      <c r="A40" s="14"/>
      <c r="B40" s="87" t="s">
        <v>10</v>
      </c>
      <c r="C40" s="87"/>
      <c r="D40" s="92" t="s">
        <v>10</v>
      </c>
      <c r="E40" s="86">
        <v>11</v>
      </c>
      <c r="F40" s="115">
        <v>0</v>
      </c>
      <c r="G40" s="115">
        <v>0</v>
      </c>
      <c r="H40" s="190">
        <f t="shared" si="8"/>
        <v>0</v>
      </c>
      <c r="I40" s="115">
        <v>0</v>
      </c>
      <c r="J40" s="190">
        <f t="shared" si="9"/>
        <v>0</v>
      </c>
      <c r="K40" s="119">
        <v>0</v>
      </c>
      <c r="L40" s="119">
        <v>1</v>
      </c>
      <c r="M40" s="194">
        <f t="shared" si="10"/>
        <v>1</v>
      </c>
      <c r="N40" s="119">
        <v>2</v>
      </c>
    </row>
    <row r="41" spans="1:14">
      <c r="A41" s="14"/>
      <c r="B41" s="87" t="s">
        <v>11</v>
      </c>
      <c r="C41" s="84"/>
      <c r="D41" s="92" t="s">
        <v>2</v>
      </c>
      <c r="E41" s="86">
        <v>10</v>
      </c>
      <c r="F41" s="115">
        <v>0</v>
      </c>
      <c r="G41" s="115">
        <v>0</v>
      </c>
      <c r="H41" s="190">
        <f t="shared" si="8"/>
        <v>0</v>
      </c>
      <c r="I41" s="115">
        <v>0</v>
      </c>
      <c r="J41" s="190">
        <f t="shared" si="9"/>
        <v>0</v>
      </c>
      <c r="K41" s="119">
        <v>0</v>
      </c>
      <c r="L41" s="119">
        <v>0</v>
      </c>
      <c r="M41" s="194">
        <f t="shared" si="10"/>
        <v>0</v>
      </c>
      <c r="N41" s="119">
        <v>0</v>
      </c>
    </row>
    <row r="42" spans="1:14">
      <c r="A42" s="14"/>
      <c r="B42" s="87" t="s">
        <v>4</v>
      </c>
      <c r="C42" s="87"/>
      <c r="D42" s="92" t="s">
        <v>27</v>
      </c>
      <c r="E42" s="86">
        <v>9</v>
      </c>
      <c r="F42" s="115">
        <v>0</v>
      </c>
      <c r="G42" s="115">
        <v>0</v>
      </c>
      <c r="H42" s="190">
        <f t="shared" si="8"/>
        <v>0</v>
      </c>
      <c r="I42" s="115">
        <v>0</v>
      </c>
      <c r="J42" s="190">
        <f t="shared" si="9"/>
        <v>0</v>
      </c>
      <c r="K42" s="119">
        <v>0</v>
      </c>
      <c r="L42" s="119">
        <v>0</v>
      </c>
      <c r="M42" s="194">
        <f t="shared" si="10"/>
        <v>0</v>
      </c>
      <c r="N42" s="119">
        <v>0</v>
      </c>
    </row>
    <row r="43" spans="1:14">
      <c r="A43" s="14"/>
      <c r="B43" s="87" t="s">
        <v>3</v>
      </c>
      <c r="C43" s="87" t="s">
        <v>5</v>
      </c>
      <c r="D43" s="92" t="s">
        <v>1</v>
      </c>
      <c r="E43" s="86">
        <v>8</v>
      </c>
      <c r="F43" s="115">
        <v>0</v>
      </c>
      <c r="G43" s="115">
        <v>0</v>
      </c>
      <c r="H43" s="190">
        <f t="shared" si="8"/>
        <v>0</v>
      </c>
      <c r="I43" s="115">
        <v>0</v>
      </c>
      <c r="J43" s="190">
        <f t="shared" si="9"/>
        <v>0</v>
      </c>
      <c r="K43" s="119">
        <v>0</v>
      </c>
      <c r="L43" s="119">
        <v>0</v>
      </c>
      <c r="M43" s="194">
        <f t="shared" si="10"/>
        <v>0</v>
      </c>
      <c r="N43" s="119">
        <v>0</v>
      </c>
    </row>
    <row r="44" spans="1:14">
      <c r="A44" s="14"/>
      <c r="B44" s="87" t="s">
        <v>4</v>
      </c>
      <c r="C44" s="87"/>
      <c r="D44" s="92" t="s">
        <v>26</v>
      </c>
      <c r="E44" s="86">
        <v>7</v>
      </c>
      <c r="F44" s="115">
        <v>0</v>
      </c>
      <c r="G44" s="115">
        <v>0</v>
      </c>
      <c r="H44" s="190">
        <f t="shared" si="8"/>
        <v>0</v>
      </c>
      <c r="I44" s="115">
        <v>0</v>
      </c>
      <c r="J44" s="190">
        <f t="shared" si="9"/>
        <v>0</v>
      </c>
      <c r="K44" s="119">
        <v>0</v>
      </c>
      <c r="L44" s="119">
        <v>0</v>
      </c>
      <c r="M44" s="194">
        <f t="shared" si="10"/>
        <v>0</v>
      </c>
      <c r="N44" s="119">
        <v>0</v>
      </c>
    </row>
    <row r="45" spans="1:14">
      <c r="A45" s="14"/>
      <c r="B45" s="87" t="s">
        <v>1</v>
      </c>
      <c r="C45" s="87"/>
      <c r="D45" s="92" t="s">
        <v>22</v>
      </c>
      <c r="E45" s="86">
        <v>6</v>
      </c>
      <c r="F45" s="115">
        <v>0</v>
      </c>
      <c r="G45" s="115">
        <v>0</v>
      </c>
      <c r="H45" s="190">
        <f t="shared" si="8"/>
        <v>0</v>
      </c>
      <c r="I45" s="115">
        <v>0</v>
      </c>
      <c r="J45" s="190">
        <f t="shared" si="9"/>
        <v>0</v>
      </c>
      <c r="K45" s="119">
        <v>0</v>
      </c>
      <c r="L45" s="119">
        <v>0</v>
      </c>
      <c r="M45" s="194">
        <f t="shared" si="10"/>
        <v>0</v>
      </c>
      <c r="N45" s="119">
        <v>0</v>
      </c>
    </row>
    <row r="46" spans="1:14">
      <c r="A46" s="14"/>
      <c r="B46" s="87" t="s">
        <v>12</v>
      </c>
      <c r="C46" s="84"/>
      <c r="D46" s="92" t="s">
        <v>2</v>
      </c>
      <c r="E46" s="86">
        <v>5</v>
      </c>
      <c r="F46" s="115">
        <v>0</v>
      </c>
      <c r="G46" s="115">
        <v>0</v>
      </c>
      <c r="H46" s="190">
        <f t="shared" si="8"/>
        <v>0</v>
      </c>
      <c r="I46" s="115">
        <v>0</v>
      </c>
      <c r="J46" s="190">
        <f t="shared" si="9"/>
        <v>0</v>
      </c>
      <c r="K46" s="119">
        <v>0</v>
      </c>
      <c r="L46" s="119">
        <v>0</v>
      </c>
      <c r="M46" s="194">
        <f t="shared" si="10"/>
        <v>0</v>
      </c>
      <c r="N46" s="119">
        <v>0</v>
      </c>
    </row>
    <row r="47" spans="1:14">
      <c r="A47" s="14"/>
      <c r="B47" s="87"/>
      <c r="C47" s="87"/>
      <c r="D47" s="92" t="s">
        <v>7</v>
      </c>
      <c r="E47" s="86">
        <v>4</v>
      </c>
      <c r="F47" s="115">
        <v>0</v>
      </c>
      <c r="G47" s="115">
        <v>0</v>
      </c>
      <c r="H47" s="190">
        <f t="shared" si="8"/>
        <v>0</v>
      </c>
      <c r="I47" s="115">
        <v>0</v>
      </c>
      <c r="J47" s="190">
        <f t="shared" si="9"/>
        <v>0</v>
      </c>
      <c r="K47" s="119">
        <v>0</v>
      </c>
      <c r="L47" s="119">
        <v>0</v>
      </c>
      <c r="M47" s="194">
        <f t="shared" si="10"/>
        <v>0</v>
      </c>
      <c r="N47" s="119">
        <v>0</v>
      </c>
    </row>
    <row r="48" spans="1:14">
      <c r="A48" s="14"/>
      <c r="B48" s="87"/>
      <c r="C48" s="87" t="s">
        <v>1</v>
      </c>
      <c r="D48" s="92" t="s">
        <v>1</v>
      </c>
      <c r="E48" s="86">
        <v>3</v>
      </c>
      <c r="F48" s="115">
        <v>0</v>
      </c>
      <c r="G48" s="115">
        <v>0</v>
      </c>
      <c r="H48" s="190">
        <f t="shared" si="8"/>
        <v>0</v>
      </c>
      <c r="I48" s="115">
        <v>0</v>
      </c>
      <c r="J48" s="190">
        <f t="shared" si="9"/>
        <v>0</v>
      </c>
      <c r="K48" s="119">
        <v>0</v>
      </c>
      <c r="L48" s="119">
        <v>0</v>
      </c>
      <c r="M48" s="194">
        <f t="shared" si="10"/>
        <v>0</v>
      </c>
      <c r="N48" s="119">
        <v>0</v>
      </c>
    </row>
    <row r="49" spans="1:14">
      <c r="A49" s="14"/>
      <c r="B49" s="87"/>
      <c r="C49" s="87"/>
      <c r="D49" s="92" t="s">
        <v>3</v>
      </c>
      <c r="E49" s="86">
        <v>2</v>
      </c>
      <c r="F49" s="115">
        <v>0</v>
      </c>
      <c r="G49" s="115">
        <v>0</v>
      </c>
      <c r="H49" s="190">
        <f t="shared" si="8"/>
        <v>0</v>
      </c>
      <c r="I49" s="115">
        <v>0</v>
      </c>
      <c r="J49" s="190">
        <f t="shared" si="9"/>
        <v>0</v>
      </c>
      <c r="K49" s="119">
        <v>0</v>
      </c>
      <c r="L49" s="119">
        <v>0</v>
      </c>
      <c r="M49" s="194">
        <f t="shared" si="10"/>
        <v>0</v>
      </c>
      <c r="N49" s="119">
        <v>0</v>
      </c>
    </row>
    <row r="50" spans="1:14">
      <c r="A50" s="14"/>
      <c r="B50" s="91"/>
      <c r="C50" s="92"/>
      <c r="D50" s="91"/>
      <c r="E50" s="84">
        <v>1</v>
      </c>
      <c r="F50" s="124">
        <v>0</v>
      </c>
      <c r="G50" s="124">
        <v>0</v>
      </c>
      <c r="H50" s="152">
        <f t="shared" si="8"/>
        <v>0</v>
      </c>
      <c r="I50" s="124">
        <v>10</v>
      </c>
      <c r="J50" s="152">
        <f t="shared" si="9"/>
        <v>10</v>
      </c>
      <c r="K50" s="126">
        <v>0</v>
      </c>
      <c r="L50" s="126">
        <v>0</v>
      </c>
      <c r="M50" s="153">
        <f t="shared" si="10"/>
        <v>0</v>
      </c>
      <c r="N50" s="126">
        <v>0</v>
      </c>
    </row>
    <row r="51" spans="1:14" ht="12.75" customHeight="1">
      <c r="A51" s="56"/>
      <c r="B51" s="322" t="s">
        <v>20</v>
      </c>
      <c r="C51" s="323"/>
      <c r="D51" s="323"/>
      <c r="E51" s="324"/>
      <c r="F51" s="190">
        <f t="shared" ref="F51:N51" si="11">SUM(F38:F50)</f>
        <v>9</v>
      </c>
      <c r="G51" s="190">
        <f t="shared" si="11"/>
        <v>0</v>
      </c>
      <c r="H51" s="190">
        <f t="shared" si="11"/>
        <v>9</v>
      </c>
      <c r="I51" s="190">
        <f t="shared" si="11"/>
        <v>10</v>
      </c>
      <c r="J51" s="190">
        <f t="shared" si="11"/>
        <v>19</v>
      </c>
      <c r="K51" s="190">
        <f t="shared" si="11"/>
        <v>0</v>
      </c>
      <c r="L51" s="190">
        <f t="shared" si="11"/>
        <v>1</v>
      </c>
      <c r="M51" s="190">
        <f t="shared" si="11"/>
        <v>1</v>
      </c>
      <c r="N51" s="190">
        <f t="shared" si="11"/>
        <v>2</v>
      </c>
    </row>
    <row r="52" spans="1:14">
      <c r="A52" s="56"/>
      <c r="B52" s="322" t="s">
        <v>37</v>
      </c>
      <c r="C52" s="323"/>
      <c r="D52" s="323"/>
      <c r="E52" s="324"/>
      <c r="F52" s="115">
        <v>0</v>
      </c>
      <c r="G52" s="115">
        <v>0</v>
      </c>
      <c r="H52" s="115">
        <v>0</v>
      </c>
      <c r="I52" s="115">
        <v>0</v>
      </c>
      <c r="J52" s="115">
        <v>0</v>
      </c>
      <c r="K52" s="115">
        <v>0</v>
      </c>
      <c r="L52" s="115">
        <v>0</v>
      </c>
      <c r="M52" s="115">
        <f>SUM(K52:L52)</f>
        <v>0</v>
      </c>
      <c r="N52" s="115">
        <v>0</v>
      </c>
    </row>
    <row r="53" spans="1:14" ht="12.75" customHeight="1">
      <c r="A53" s="56"/>
      <c r="B53" s="326" t="s">
        <v>40</v>
      </c>
      <c r="C53" s="327"/>
      <c r="D53" s="327"/>
      <c r="E53" s="328"/>
      <c r="F53" s="196">
        <f t="shared" ref="F53:N53" si="12">+F23+F37+F51+F52</f>
        <v>1977</v>
      </c>
      <c r="G53" s="196">
        <f t="shared" si="12"/>
        <v>195</v>
      </c>
      <c r="H53" s="196">
        <f t="shared" si="12"/>
        <v>2172</v>
      </c>
      <c r="I53" s="196">
        <f t="shared" si="12"/>
        <v>112</v>
      </c>
      <c r="J53" s="196">
        <f t="shared" si="12"/>
        <v>2284</v>
      </c>
      <c r="K53" s="196">
        <f t="shared" si="12"/>
        <v>741</v>
      </c>
      <c r="L53" s="196">
        <f t="shared" si="12"/>
        <v>203</v>
      </c>
      <c r="M53" s="196">
        <f t="shared" si="12"/>
        <v>944</v>
      </c>
      <c r="N53" s="196">
        <f t="shared" si="12"/>
        <v>284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3"/>
    <protectedRange sqref="F10:G22 I10:I22 K10:L22 N10:N22 F24:G36 I24:I36 K24:L36 N24:N36 F38:G50 I38:I50 K38:L50 N38:N50 F52:N52" name="dados a serem preenchidos pelos TRTs_1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D2:J2"/>
    <mergeCell ref="D3:J3"/>
    <mergeCell ref="B4:E4"/>
  </mergeCells>
  <dataValidations count="1">
    <dataValidation type="whole" operator="greaterThanOrEqual" allowBlank="1" showInputMessage="1" showErrorMessage="1" sqref="F10:N52">
      <formula1>0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scale="69" orientation="portrait" verticalDpi="0" r:id="rId1"/>
  <ignoredErrors>
    <ignoredError sqref="H56:O57 O23:O53 O54:O5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="90" zoomScaleNormal="100" zoomScaleSheetLayoutView="90" workbookViewId="0">
      <selection activeCell="U21" sqref="U2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47" t="s">
        <v>54</v>
      </c>
      <c r="E2" s="347"/>
      <c r="F2" s="347"/>
      <c r="G2" s="347"/>
      <c r="H2" s="347"/>
      <c r="I2" s="347"/>
      <c r="J2" s="347"/>
      <c r="K2" s="58"/>
      <c r="L2" s="58"/>
      <c r="M2" s="58"/>
      <c r="N2" s="58"/>
    </row>
    <row r="3" spans="1:14">
      <c r="A3" s="56"/>
      <c r="B3" s="57" t="s">
        <v>33</v>
      </c>
      <c r="C3" s="58"/>
      <c r="D3" s="347" t="s">
        <v>55</v>
      </c>
      <c r="E3" s="347"/>
      <c r="F3" s="347"/>
      <c r="G3" s="347"/>
      <c r="H3" s="347"/>
      <c r="I3" s="347"/>
      <c r="J3" s="347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107">
        <v>43465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49" t="s">
        <v>41</v>
      </c>
      <c r="C7" s="349"/>
      <c r="D7" s="349"/>
      <c r="E7" s="349"/>
      <c r="F7" s="349" t="s">
        <v>35</v>
      </c>
      <c r="G7" s="349"/>
      <c r="H7" s="349"/>
      <c r="I7" s="349"/>
      <c r="J7" s="349"/>
      <c r="K7" s="349" t="s">
        <v>28</v>
      </c>
      <c r="L7" s="349"/>
      <c r="M7" s="349"/>
      <c r="N7" s="349"/>
    </row>
    <row r="8" spans="1:14" ht="12.75" customHeight="1">
      <c r="A8" s="56"/>
      <c r="B8" s="349"/>
      <c r="C8" s="349"/>
      <c r="D8" s="349"/>
      <c r="E8" s="349"/>
      <c r="F8" s="349" t="s">
        <v>13</v>
      </c>
      <c r="G8" s="349"/>
      <c r="H8" s="349"/>
      <c r="I8" s="349" t="s">
        <v>14</v>
      </c>
      <c r="J8" s="349" t="s">
        <v>15</v>
      </c>
      <c r="K8" s="349" t="s">
        <v>30</v>
      </c>
      <c r="L8" s="349" t="s">
        <v>31</v>
      </c>
      <c r="M8" s="349" t="s">
        <v>15</v>
      </c>
      <c r="N8" s="349" t="s">
        <v>29</v>
      </c>
    </row>
    <row r="9" spans="1:14" ht="24">
      <c r="A9" s="56"/>
      <c r="B9" s="349"/>
      <c r="C9" s="349"/>
      <c r="D9" s="349"/>
      <c r="E9" s="349"/>
      <c r="F9" s="95" t="s">
        <v>16</v>
      </c>
      <c r="G9" s="95" t="s">
        <v>17</v>
      </c>
      <c r="H9" s="95" t="s">
        <v>23</v>
      </c>
      <c r="I9" s="349"/>
      <c r="J9" s="349"/>
      <c r="K9" s="349"/>
      <c r="L9" s="349"/>
      <c r="M9" s="349"/>
      <c r="N9" s="349"/>
    </row>
    <row r="10" spans="1:14">
      <c r="A10" s="14"/>
      <c r="B10" s="96"/>
      <c r="C10" s="97"/>
      <c r="D10" s="98"/>
      <c r="E10" s="99">
        <v>13</v>
      </c>
      <c r="F10" s="158">
        <v>285</v>
      </c>
      <c r="G10" s="158"/>
      <c r="H10" s="199">
        <f>F10+G10</f>
        <v>285</v>
      </c>
      <c r="I10" s="158"/>
      <c r="J10" s="199">
        <f>H10+I10</f>
        <v>285</v>
      </c>
      <c r="K10" s="170">
        <v>189</v>
      </c>
      <c r="L10" s="170">
        <v>30</v>
      </c>
      <c r="M10" s="200">
        <f>K10+L10</f>
        <v>219</v>
      </c>
      <c r="N10" s="170">
        <v>37</v>
      </c>
    </row>
    <row r="11" spans="1:14">
      <c r="A11" s="14"/>
      <c r="B11" s="100" t="s">
        <v>1</v>
      </c>
      <c r="C11" s="101" t="s">
        <v>0</v>
      </c>
      <c r="D11" s="98"/>
      <c r="E11" s="99">
        <v>12</v>
      </c>
      <c r="F11" s="158">
        <v>17</v>
      </c>
      <c r="G11" s="158"/>
      <c r="H11" s="199">
        <f t="shared" ref="H11:H22" si="0">F11+G11</f>
        <v>17</v>
      </c>
      <c r="I11" s="158"/>
      <c r="J11" s="199">
        <f t="shared" ref="J11:J50" si="1">H11+I11</f>
        <v>17</v>
      </c>
      <c r="K11" s="170">
        <v>3</v>
      </c>
      <c r="L11" s="170">
        <v>2</v>
      </c>
      <c r="M11" s="200">
        <f t="shared" ref="M11:M22" si="2">K11+L11</f>
        <v>5</v>
      </c>
      <c r="N11" s="170">
        <v>2</v>
      </c>
    </row>
    <row r="12" spans="1:14">
      <c r="A12" s="14"/>
      <c r="B12" s="100" t="s">
        <v>2</v>
      </c>
      <c r="C12" s="102"/>
      <c r="D12" s="103" t="s">
        <v>6</v>
      </c>
      <c r="E12" s="99">
        <v>11</v>
      </c>
      <c r="F12" s="158">
        <v>7</v>
      </c>
      <c r="G12" s="158"/>
      <c r="H12" s="199">
        <f t="shared" si="0"/>
        <v>7</v>
      </c>
      <c r="I12" s="158"/>
      <c r="J12" s="199">
        <f t="shared" si="1"/>
        <v>7</v>
      </c>
      <c r="K12" s="170">
        <v>1</v>
      </c>
      <c r="L12" s="170"/>
      <c r="M12" s="200">
        <f t="shared" si="2"/>
        <v>1</v>
      </c>
      <c r="N12" s="170"/>
    </row>
    <row r="13" spans="1:14">
      <c r="A13" s="14"/>
      <c r="B13" s="100" t="s">
        <v>1</v>
      </c>
      <c r="C13" s="101"/>
      <c r="D13" s="103" t="s">
        <v>10</v>
      </c>
      <c r="E13" s="99">
        <v>10</v>
      </c>
      <c r="F13" s="158">
        <v>10</v>
      </c>
      <c r="G13" s="158"/>
      <c r="H13" s="199">
        <f t="shared" si="0"/>
        <v>10</v>
      </c>
      <c r="I13" s="158"/>
      <c r="J13" s="199">
        <f t="shared" si="1"/>
        <v>10</v>
      </c>
      <c r="K13" s="170"/>
      <c r="L13" s="170"/>
      <c r="M13" s="200">
        <f t="shared" si="2"/>
        <v>0</v>
      </c>
      <c r="N13" s="170"/>
    </row>
    <row r="14" spans="1:14">
      <c r="A14" s="14"/>
      <c r="B14" s="100" t="s">
        <v>3</v>
      </c>
      <c r="C14" s="101"/>
      <c r="D14" s="103" t="s">
        <v>25</v>
      </c>
      <c r="E14" s="99">
        <v>9</v>
      </c>
      <c r="F14" s="158">
        <v>20</v>
      </c>
      <c r="G14" s="158"/>
      <c r="H14" s="199">
        <f t="shared" si="0"/>
        <v>20</v>
      </c>
      <c r="I14" s="158"/>
      <c r="J14" s="199">
        <f t="shared" si="1"/>
        <v>20</v>
      </c>
      <c r="K14" s="170"/>
      <c r="L14" s="170">
        <v>1</v>
      </c>
      <c r="M14" s="200">
        <f t="shared" si="2"/>
        <v>1</v>
      </c>
      <c r="N14" s="170">
        <v>2</v>
      </c>
    </row>
    <row r="15" spans="1:14">
      <c r="A15" s="14"/>
      <c r="B15" s="100" t="s">
        <v>4</v>
      </c>
      <c r="C15" s="101" t="s">
        <v>5</v>
      </c>
      <c r="D15" s="103" t="s">
        <v>22</v>
      </c>
      <c r="E15" s="99">
        <v>8</v>
      </c>
      <c r="F15" s="158">
        <v>29</v>
      </c>
      <c r="G15" s="158"/>
      <c r="H15" s="199">
        <f t="shared" si="0"/>
        <v>29</v>
      </c>
      <c r="I15" s="158"/>
      <c r="J15" s="199">
        <f t="shared" si="1"/>
        <v>29</v>
      </c>
      <c r="K15" s="170">
        <v>1</v>
      </c>
      <c r="L15" s="170"/>
      <c r="M15" s="200">
        <f t="shared" si="2"/>
        <v>1</v>
      </c>
      <c r="N15" s="170"/>
    </row>
    <row r="16" spans="1:14">
      <c r="A16" s="14"/>
      <c r="B16" s="100" t="s">
        <v>6</v>
      </c>
      <c r="C16" s="101"/>
      <c r="D16" s="103" t="s">
        <v>12</v>
      </c>
      <c r="E16" s="99">
        <v>7</v>
      </c>
      <c r="F16" s="158">
        <v>97</v>
      </c>
      <c r="G16" s="158"/>
      <c r="H16" s="199">
        <f t="shared" si="0"/>
        <v>97</v>
      </c>
      <c r="I16" s="158"/>
      <c r="J16" s="199">
        <f t="shared" si="1"/>
        <v>97</v>
      </c>
      <c r="K16" s="170">
        <v>1</v>
      </c>
      <c r="L16" s="170">
        <v>3</v>
      </c>
      <c r="M16" s="200">
        <f t="shared" si="2"/>
        <v>4</v>
      </c>
      <c r="N16" s="170">
        <v>7</v>
      </c>
    </row>
    <row r="17" spans="1:14">
      <c r="A17" s="14"/>
      <c r="B17" s="100" t="s">
        <v>7</v>
      </c>
      <c r="C17" s="102"/>
      <c r="D17" s="103" t="s">
        <v>4</v>
      </c>
      <c r="E17" s="99">
        <v>6</v>
      </c>
      <c r="F17" s="158">
        <v>32</v>
      </c>
      <c r="G17" s="158"/>
      <c r="H17" s="199">
        <f t="shared" si="0"/>
        <v>32</v>
      </c>
      <c r="I17" s="158"/>
      <c r="J17" s="199">
        <f t="shared" si="1"/>
        <v>32</v>
      </c>
      <c r="K17" s="170"/>
      <c r="L17" s="170">
        <v>1</v>
      </c>
      <c r="M17" s="200">
        <f t="shared" si="2"/>
        <v>1</v>
      </c>
      <c r="N17" s="170">
        <v>1</v>
      </c>
    </row>
    <row r="18" spans="1:14">
      <c r="A18" s="14"/>
      <c r="B18" s="100" t="s">
        <v>1</v>
      </c>
      <c r="C18" s="101"/>
      <c r="D18" s="103" t="s">
        <v>9</v>
      </c>
      <c r="E18" s="99">
        <v>5</v>
      </c>
      <c r="F18" s="158">
        <v>22</v>
      </c>
      <c r="G18" s="158"/>
      <c r="H18" s="199">
        <f t="shared" si="0"/>
        <v>22</v>
      </c>
      <c r="I18" s="158"/>
      <c r="J18" s="199">
        <f t="shared" si="1"/>
        <v>22</v>
      </c>
      <c r="K18" s="170"/>
      <c r="L18" s="170"/>
      <c r="M18" s="200">
        <f t="shared" si="2"/>
        <v>0</v>
      </c>
      <c r="N18" s="116"/>
    </row>
    <row r="19" spans="1:14">
      <c r="A19" s="14"/>
      <c r="B19" s="100"/>
      <c r="C19" s="101"/>
      <c r="D19" s="103" t="s">
        <v>12</v>
      </c>
      <c r="E19" s="99">
        <v>4</v>
      </c>
      <c r="F19" s="158">
        <v>20</v>
      </c>
      <c r="G19" s="158"/>
      <c r="H19" s="199">
        <f t="shared" si="0"/>
        <v>20</v>
      </c>
      <c r="I19" s="158"/>
      <c r="J19" s="199">
        <f t="shared" si="1"/>
        <v>20</v>
      </c>
      <c r="K19" s="170">
        <v>1</v>
      </c>
      <c r="L19" s="170"/>
      <c r="M19" s="200">
        <f t="shared" si="2"/>
        <v>1</v>
      </c>
      <c r="N19" s="116"/>
    </row>
    <row r="20" spans="1:14">
      <c r="A20" s="14"/>
      <c r="B20" s="100"/>
      <c r="C20" s="101" t="s">
        <v>1</v>
      </c>
      <c r="D20" s="98"/>
      <c r="E20" s="99">
        <v>3</v>
      </c>
      <c r="F20" s="158"/>
      <c r="G20" s="158">
        <v>17</v>
      </c>
      <c r="H20" s="199">
        <f t="shared" si="0"/>
        <v>17</v>
      </c>
      <c r="I20" s="158"/>
      <c r="J20" s="199">
        <f t="shared" si="1"/>
        <v>17</v>
      </c>
      <c r="K20" s="116"/>
      <c r="L20" s="116"/>
      <c r="M20" s="200">
        <f t="shared" si="2"/>
        <v>0</v>
      </c>
      <c r="N20" s="116"/>
    </row>
    <row r="21" spans="1:14">
      <c r="A21" s="14"/>
      <c r="B21" s="100"/>
      <c r="C21" s="101"/>
      <c r="D21" s="98"/>
      <c r="E21" s="99">
        <v>2</v>
      </c>
      <c r="F21" s="158"/>
      <c r="G21" s="158">
        <v>1</v>
      </c>
      <c r="H21" s="199">
        <f t="shared" si="0"/>
        <v>1</v>
      </c>
      <c r="I21" s="158"/>
      <c r="J21" s="199">
        <f t="shared" si="1"/>
        <v>1</v>
      </c>
      <c r="K21" s="116"/>
      <c r="L21" s="116"/>
      <c r="M21" s="200">
        <f t="shared" si="2"/>
        <v>0</v>
      </c>
      <c r="N21" s="116"/>
    </row>
    <row r="22" spans="1:14">
      <c r="A22" s="14"/>
      <c r="B22" s="104"/>
      <c r="C22" s="102"/>
      <c r="D22" s="98"/>
      <c r="E22" s="96">
        <v>1</v>
      </c>
      <c r="F22" s="158"/>
      <c r="G22" s="158">
        <v>5</v>
      </c>
      <c r="H22" s="199">
        <f t="shared" si="0"/>
        <v>5</v>
      </c>
      <c r="I22" s="158">
        <v>16</v>
      </c>
      <c r="J22" s="199">
        <f t="shared" si="1"/>
        <v>21</v>
      </c>
      <c r="K22" s="116"/>
      <c r="L22" s="116"/>
      <c r="M22" s="200">
        <f t="shared" si="2"/>
        <v>0</v>
      </c>
      <c r="N22" s="116"/>
    </row>
    <row r="23" spans="1:14" ht="12.75" customHeight="1">
      <c r="A23" s="14"/>
      <c r="B23" s="343" t="s">
        <v>18</v>
      </c>
      <c r="C23" s="344"/>
      <c r="D23" s="344"/>
      <c r="E23" s="346"/>
      <c r="F23" s="199">
        <f t="shared" ref="F23:N23" si="3">SUM(F10:F22)</f>
        <v>539</v>
      </c>
      <c r="G23" s="199">
        <f t="shared" si="3"/>
        <v>23</v>
      </c>
      <c r="H23" s="155">
        <f t="shared" si="3"/>
        <v>562</v>
      </c>
      <c r="I23" s="199">
        <f t="shared" si="3"/>
        <v>16</v>
      </c>
      <c r="J23" s="155">
        <f t="shared" si="3"/>
        <v>578</v>
      </c>
      <c r="K23" s="201">
        <f t="shared" si="3"/>
        <v>196</v>
      </c>
      <c r="L23" s="201">
        <f t="shared" si="3"/>
        <v>37</v>
      </c>
      <c r="M23" s="199">
        <f t="shared" si="3"/>
        <v>233</v>
      </c>
      <c r="N23" s="199">
        <f t="shared" si="3"/>
        <v>49</v>
      </c>
    </row>
    <row r="24" spans="1:14">
      <c r="A24" s="14"/>
      <c r="B24" s="100"/>
      <c r="C24" s="100"/>
      <c r="D24" s="105"/>
      <c r="E24" s="104">
        <v>13</v>
      </c>
      <c r="F24" s="158">
        <v>802</v>
      </c>
      <c r="G24" s="158"/>
      <c r="H24" s="199">
        <f>F24+G24</f>
        <v>802</v>
      </c>
      <c r="I24" s="158"/>
      <c r="J24" s="199">
        <f t="shared" si="1"/>
        <v>802</v>
      </c>
      <c r="K24" s="170">
        <v>330</v>
      </c>
      <c r="L24" s="170">
        <v>88</v>
      </c>
      <c r="M24" s="202">
        <f>K24+L24</f>
        <v>418</v>
      </c>
      <c r="N24" s="170">
        <v>128</v>
      </c>
    </row>
    <row r="25" spans="1:14">
      <c r="A25" s="14"/>
      <c r="B25" s="100"/>
      <c r="C25" s="100" t="s">
        <v>0</v>
      </c>
      <c r="D25" s="105"/>
      <c r="E25" s="99">
        <v>12</v>
      </c>
      <c r="F25" s="158">
        <v>13</v>
      </c>
      <c r="G25" s="158"/>
      <c r="H25" s="199">
        <f t="shared" ref="H25:H50" si="4">F25+G25</f>
        <v>13</v>
      </c>
      <c r="I25" s="158"/>
      <c r="J25" s="199">
        <f t="shared" si="1"/>
        <v>13</v>
      </c>
      <c r="K25" s="170">
        <v>1</v>
      </c>
      <c r="L25" s="170">
        <v>4</v>
      </c>
      <c r="M25" s="202">
        <f t="shared" ref="M25:M36" si="5">K25+L25</f>
        <v>5</v>
      </c>
      <c r="N25" s="170">
        <v>7</v>
      </c>
    </row>
    <row r="26" spans="1:14">
      <c r="A26" s="14"/>
      <c r="B26" s="100" t="s">
        <v>7</v>
      </c>
      <c r="C26" s="104"/>
      <c r="D26" s="105"/>
      <c r="E26" s="99">
        <v>11</v>
      </c>
      <c r="F26" s="158">
        <v>7</v>
      </c>
      <c r="G26" s="158"/>
      <c r="H26" s="199">
        <f t="shared" si="4"/>
        <v>7</v>
      </c>
      <c r="I26" s="158"/>
      <c r="J26" s="199">
        <f t="shared" si="1"/>
        <v>7</v>
      </c>
      <c r="K26" s="170">
        <v>1</v>
      </c>
      <c r="L26" s="170"/>
      <c r="M26" s="202">
        <f t="shared" si="5"/>
        <v>1</v>
      </c>
      <c r="N26" s="170"/>
    </row>
    <row r="27" spans="1:14">
      <c r="A27" s="14"/>
      <c r="B27" s="100" t="s">
        <v>8</v>
      </c>
      <c r="C27" s="100"/>
      <c r="D27" s="105" t="s">
        <v>26</v>
      </c>
      <c r="E27" s="99">
        <v>10</v>
      </c>
      <c r="F27" s="158">
        <v>10</v>
      </c>
      <c r="G27" s="158"/>
      <c r="H27" s="199">
        <f t="shared" si="4"/>
        <v>10</v>
      </c>
      <c r="I27" s="158"/>
      <c r="J27" s="199">
        <f t="shared" si="1"/>
        <v>10</v>
      </c>
      <c r="K27" s="170">
        <v>1</v>
      </c>
      <c r="L27" s="170"/>
      <c r="M27" s="202">
        <f t="shared" si="5"/>
        <v>1</v>
      </c>
      <c r="N27" s="170"/>
    </row>
    <row r="28" spans="1:14">
      <c r="A28" s="14"/>
      <c r="B28" s="100" t="s">
        <v>0</v>
      </c>
      <c r="C28" s="100"/>
      <c r="D28" s="105" t="s">
        <v>8</v>
      </c>
      <c r="E28" s="99">
        <v>9</v>
      </c>
      <c r="F28" s="158">
        <v>28</v>
      </c>
      <c r="G28" s="158"/>
      <c r="H28" s="199">
        <f t="shared" si="4"/>
        <v>28</v>
      </c>
      <c r="I28" s="158"/>
      <c r="J28" s="199">
        <f t="shared" si="1"/>
        <v>28</v>
      </c>
      <c r="K28" s="170"/>
      <c r="L28" s="170">
        <v>2</v>
      </c>
      <c r="M28" s="202">
        <f t="shared" si="5"/>
        <v>2</v>
      </c>
      <c r="N28" s="170">
        <v>4</v>
      </c>
    </row>
    <row r="29" spans="1:14">
      <c r="A29" s="14"/>
      <c r="B29" s="100" t="s">
        <v>2</v>
      </c>
      <c r="C29" s="100" t="s">
        <v>5</v>
      </c>
      <c r="D29" s="105" t="s">
        <v>27</v>
      </c>
      <c r="E29" s="99">
        <v>8</v>
      </c>
      <c r="F29" s="158">
        <v>21</v>
      </c>
      <c r="G29" s="158"/>
      <c r="H29" s="199">
        <f t="shared" si="4"/>
        <v>21</v>
      </c>
      <c r="I29" s="158"/>
      <c r="J29" s="199">
        <f t="shared" si="1"/>
        <v>21</v>
      </c>
      <c r="K29" s="170"/>
      <c r="L29" s="170">
        <v>2</v>
      </c>
      <c r="M29" s="202">
        <f t="shared" si="5"/>
        <v>2</v>
      </c>
      <c r="N29" s="170">
        <v>3</v>
      </c>
    </row>
    <row r="30" spans="1:14">
      <c r="A30" s="14"/>
      <c r="B30" s="100" t="s">
        <v>4</v>
      </c>
      <c r="C30" s="100"/>
      <c r="D30" s="105" t="s">
        <v>4</v>
      </c>
      <c r="E30" s="99">
        <v>7</v>
      </c>
      <c r="F30" s="158">
        <v>37</v>
      </c>
      <c r="G30" s="158"/>
      <c r="H30" s="199">
        <f t="shared" si="4"/>
        <v>37</v>
      </c>
      <c r="I30" s="158"/>
      <c r="J30" s="199">
        <f t="shared" si="1"/>
        <v>37</v>
      </c>
      <c r="K30" s="170"/>
      <c r="L30" s="170"/>
      <c r="M30" s="202">
        <f t="shared" si="5"/>
        <v>0</v>
      </c>
      <c r="N30" s="170"/>
    </row>
    <row r="31" spans="1:14">
      <c r="A31" s="14"/>
      <c r="B31" s="100" t="s">
        <v>0</v>
      </c>
      <c r="C31" s="100"/>
      <c r="D31" s="105" t="s">
        <v>9</v>
      </c>
      <c r="E31" s="99">
        <v>6</v>
      </c>
      <c r="F31" s="158">
        <v>47</v>
      </c>
      <c r="G31" s="158"/>
      <c r="H31" s="199">
        <f t="shared" si="4"/>
        <v>47</v>
      </c>
      <c r="I31" s="158"/>
      <c r="J31" s="199">
        <f t="shared" si="1"/>
        <v>47</v>
      </c>
      <c r="K31" s="170"/>
      <c r="L31" s="170">
        <v>2</v>
      </c>
      <c r="M31" s="202">
        <f t="shared" si="5"/>
        <v>2</v>
      </c>
      <c r="N31" s="170">
        <v>5</v>
      </c>
    </row>
    <row r="32" spans="1:14">
      <c r="A32" s="14"/>
      <c r="B32" s="100" t="s">
        <v>9</v>
      </c>
      <c r="C32" s="96"/>
      <c r="D32" s="105"/>
      <c r="E32" s="99">
        <v>5</v>
      </c>
      <c r="F32" s="158">
        <v>41</v>
      </c>
      <c r="G32" s="158"/>
      <c r="H32" s="199">
        <f t="shared" si="4"/>
        <v>41</v>
      </c>
      <c r="I32" s="158"/>
      <c r="J32" s="199">
        <f t="shared" si="1"/>
        <v>41</v>
      </c>
      <c r="K32" s="170"/>
      <c r="L32" s="170">
        <v>1</v>
      </c>
      <c r="M32" s="202">
        <f t="shared" si="5"/>
        <v>1</v>
      </c>
      <c r="N32" s="170">
        <v>3</v>
      </c>
    </row>
    <row r="33" spans="1:14">
      <c r="A33" s="14"/>
      <c r="B33" s="100"/>
      <c r="C33" s="100"/>
      <c r="D33" s="105"/>
      <c r="E33" s="99">
        <v>4</v>
      </c>
      <c r="F33" s="158">
        <v>56</v>
      </c>
      <c r="G33" s="158"/>
      <c r="H33" s="199">
        <f t="shared" si="4"/>
        <v>56</v>
      </c>
      <c r="I33" s="158"/>
      <c r="J33" s="199">
        <f t="shared" si="1"/>
        <v>56</v>
      </c>
      <c r="K33" s="170"/>
      <c r="L33" s="170">
        <v>1</v>
      </c>
      <c r="M33" s="202">
        <f t="shared" si="5"/>
        <v>1</v>
      </c>
      <c r="N33" s="170">
        <v>1</v>
      </c>
    </row>
    <row r="34" spans="1:14">
      <c r="A34" s="14"/>
      <c r="B34" s="100"/>
      <c r="C34" s="100" t="s">
        <v>1</v>
      </c>
      <c r="D34" s="105"/>
      <c r="E34" s="99">
        <v>3</v>
      </c>
      <c r="F34" s="158"/>
      <c r="G34" s="158">
        <v>40</v>
      </c>
      <c r="H34" s="199">
        <f t="shared" si="4"/>
        <v>40</v>
      </c>
      <c r="I34" s="158"/>
      <c r="J34" s="199">
        <f t="shared" si="1"/>
        <v>40</v>
      </c>
      <c r="K34" s="170"/>
      <c r="L34" s="170">
        <v>1</v>
      </c>
      <c r="M34" s="202">
        <f t="shared" si="5"/>
        <v>1</v>
      </c>
      <c r="N34" s="170">
        <v>2</v>
      </c>
    </row>
    <row r="35" spans="1:14">
      <c r="A35" s="14"/>
      <c r="B35" s="100"/>
      <c r="C35" s="100"/>
      <c r="D35" s="105"/>
      <c r="E35" s="99">
        <v>2</v>
      </c>
      <c r="F35" s="158"/>
      <c r="G35" s="158"/>
      <c r="H35" s="199">
        <f t="shared" si="4"/>
        <v>0</v>
      </c>
      <c r="I35" s="158"/>
      <c r="J35" s="199">
        <f t="shared" si="1"/>
        <v>0</v>
      </c>
      <c r="K35" s="170"/>
      <c r="L35" s="170"/>
      <c r="M35" s="202">
        <f t="shared" si="5"/>
        <v>0</v>
      </c>
      <c r="N35" s="170"/>
    </row>
    <row r="36" spans="1:14">
      <c r="A36" s="14"/>
      <c r="B36" s="104"/>
      <c r="C36" s="104"/>
      <c r="D36" s="105"/>
      <c r="E36" s="96">
        <v>1</v>
      </c>
      <c r="F36" s="158"/>
      <c r="G36" s="158">
        <v>21</v>
      </c>
      <c r="H36" s="199">
        <f t="shared" si="4"/>
        <v>21</v>
      </c>
      <c r="I36" s="158">
        <v>48</v>
      </c>
      <c r="J36" s="199">
        <f t="shared" si="1"/>
        <v>69</v>
      </c>
      <c r="K36" s="170">
        <v>4</v>
      </c>
      <c r="L36" s="170">
        <v>4</v>
      </c>
      <c r="M36" s="202">
        <f t="shared" si="5"/>
        <v>8</v>
      </c>
      <c r="N36" s="170">
        <v>4</v>
      </c>
    </row>
    <row r="37" spans="1:14" ht="12.75" customHeight="1">
      <c r="A37" s="14"/>
      <c r="B37" s="343" t="s">
        <v>19</v>
      </c>
      <c r="C37" s="344"/>
      <c r="D37" s="344"/>
      <c r="E37" s="344"/>
      <c r="F37" s="201">
        <f t="shared" ref="F37:N37" si="6">SUM(F24:F36)</f>
        <v>1062</v>
      </c>
      <c r="G37" s="199">
        <f t="shared" si="6"/>
        <v>61</v>
      </c>
      <c r="H37" s="154">
        <f t="shared" si="6"/>
        <v>1123</v>
      </c>
      <c r="I37" s="203">
        <f t="shared" si="6"/>
        <v>48</v>
      </c>
      <c r="J37" s="155">
        <f t="shared" si="6"/>
        <v>1171</v>
      </c>
      <c r="K37" s="201">
        <f t="shared" si="6"/>
        <v>337</v>
      </c>
      <c r="L37" s="199">
        <f t="shared" si="6"/>
        <v>105</v>
      </c>
      <c r="M37" s="155">
        <f t="shared" si="6"/>
        <v>442</v>
      </c>
      <c r="N37" s="201">
        <f t="shared" si="6"/>
        <v>157</v>
      </c>
    </row>
    <row r="38" spans="1:14">
      <c r="A38" s="14"/>
      <c r="B38" s="96"/>
      <c r="C38" s="96"/>
      <c r="D38" s="106"/>
      <c r="E38" s="99">
        <v>13</v>
      </c>
      <c r="F38" s="158">
        <v>5</v>
      </c>
      <c r="G38" s="158"/>
      <c r="H38" s="199">
        <f t="shared" si="4"/>
        <v>5</v>
      </c>
      <c r="I38" s="158"/>
      <c r="J38" s="199">
        <f t="shared" si="1"/>
        <v>5</v>
      </c>
      <c r="K38" s="170">
        <v>1</v>
      </c>
      <c r="L38" s="170">
        <v>4</v>
      </c>
      <c r="M38" s="202">
        <f>K38+L38</f>
        <v>5</v>
      </c>
      <c r="N38" s="170">
        <v>7</v>
      </c>
    </row>
    <row r="39" spans="1:14">
      <c r="A39" s="14"/>
      <c r="B39" s="100" t="s">
        <v>1</v>
      </c>
      <c r="C39" s="100" t="s">
        <v>0</v>
      </c>
      <c r="D39" s="105" t="s">
        <v>21</v>
      </c>
      <c r="E39" s="99">
        <v>12</v>
      </c>
      <c r="F39" s="158"/>
      <c r="G39" s="158"/>
      <c r="H39" s="199">
        <f t="shared" si="4"/>
        <v>0</v>
      </c>
      <c r="I39" s="158"/>
      <c r="J39" s="199">
        <f t="shared" si="1"/>
        <v>0</v>
      </c>
      <c r="K39" s="170"/>
      <c r="L39" s="170"/>
      <c r="M39" s="202">
        <f t="shared" ref="M39:M50" si="7">K39+L39</f>
        <v>0</v>
      </c>
      <c r="N39" s="170"/>
    </row>
    <row r="40" spans="1:14">
      <c r="A40" s="14"/>
      <c r="B40" s="100" t="s">
        <v>10</v>
      </c>
      <c r="C40" s="100"/>
      <c r="D40" s="105" t="s">
        <v>10</v>
      </c>
      <c r="E40" s="99">
        <v>11</v>
      </c>
      <c r="F40" s="158"/>
      <c r="G40" s="158"/>
      <c r="H40" s="199">
        <f t="shared" si="4"/>
        <v>0</v>
      </c>
      <c r="I40" s="158"/>
      <c r="J40" s="199">
        <f t="shared" si="1"/>
        <v>0</v>
      </c>
      <c r="K40" s="170"/>
      <c r="L40" s="170"/>
      <c r="M40" s="202">
        <f t="shared" si="7"/>
        <v>0</v>
      </c>
      <c r="N40" s="170"/>
    </row>
    <row r="41" spans="1:14">
      <c r="A41" s="14"/>
      <c r="B41" s="100" t="s">
        <v>11</v>
      </c>
      <c r="C41" s="96"/>
      <c r="D41" s="105" t="s">
        <v>2</v>
      </c>
      <c r="E41" s="99">
        <v>10</v>
      </c>
      <c r="F41" s="158"/>
      <c r="G41" s="158"/>
      <c r="H41" s="199">
        <f t="shared" si="4"/>
        <v>0</v>
      </c>
      <c r="I41" s="158"/>
      <c r="J41" s="199">
        <f t="shared" si="1"/>
        <v>0</v>
      </c>
      <c r="K41" s="170"/>
      <c r="L41" s="170"/>
      <c r="M41" s="202">
        <f t="shared" si="7"/>
        <v>0</v>
      </c>
      <c r="N41" s="170"/>
    </row>
    <row r="42" spans="1:14">
      <c r="A42" s="14"/>
      <c r="B42" s="100" t="s">
        <v>4</v>
      </c>
      <c r="C42" s="100"/>
      <c r="D42" s="105" t="s">
        <v>27</v>
      </c>
      <c r="E42" s="99">
        <v>9</v>
      </c>
      <c r="F42" s="158"/>
      <c r="G42" s="158"/>
      <c r="H42" s="199">
        <f t="shared" si="4"/>
        <v>0</v>
      </c>
      <c r="I42" s="158"/>
      <c r="J42" s="199">
        <f t="shared" si="1"/>
        <v>0</v>
      </c>
      <c r="K42" s="170"/>
      <c r="L42" s="170"/>
      <c r="M42" s="202">
        <f t="shared" si="7"/>
        <v>0</v>
      </c>
      <c r="N42" s="170"/>
    </row>
    <row r="43" spans="1:14">
      <c r="A43" s="14"/>
      <c r="B43" s="100" t="s">
        <v>3</v>
      </c>
      <c r="C43" s="100" t="s">
        <v>5</v>
      </c>
      <c r="D43" s="105" t="s">
        <v>1</v>
      </c>
      <c r="E43" s="99">
        <v>8</v>
      </c>
      <c r="F43" s="158"/>
      <c r="G43" s="158"/>
      <c r="H43" s="199">
        <f t="shared" si="4"/>
        <v>0</v>
      </c>
      <c r="I43" s="158"/>
      <c r="J43" s="199">
        <f t="shared" si="1"/>
        <v>0</v>
      </c>
      <c r="K43" s="170"/>
      <c r="L43" s="170"/>
      <c r="M43" s="202">
        <f t="shared" si="7"/>
        <v>0</v>
      </c>
      <c r="N43" s="170"/>
    </row>
    <row r="44" spans="1:14">
      <c r="A44" s="14"/>
      <c r="B44" s="100" t="s">
        <v>4</v>
      </c>
      <c r="C44" s="100"/>
      <c r="D44" s="105" t="s">
        <v>26</v>
      </c>
      <c r="E44" s="99">
        <v>7</v>
      </c>
      <c r="F44" s="158"/>
      <c r="G44" s="158"/>
      <c r="H44" s="199">
        <f t="shared" si="4"/>
        <v>0</v>
      </c>
      <c r="I44" s="158"/>
      <c r="J44" s="199">
        <f t="shared" si="1"/>
        <v>0</v>
      </c>
      <c r="K44" s="170"/>
      <c r="L44" s="170"/>
      <c r="M44" s="202">
        <f t="shared" si="7"/>
        <v>0</v>
      </c>
      <c r="N44" s="170"/>
    </row>
    <row r="45" spans="1:14">
      <c r="A45" s="14"/>
      <c r="B45" s="100" t="s">
        <v>1</v>
      </c>
      <c r="C45" s="100"/>
      <c r="D45" s="105" t="s">
        <v>22</v>
      </c>
      <c r="E45" s="99">
        <v>6</v>
      </c>
      <c r="F45" s="158"/>
      <c r="G45" s="158"/>
      <c r="H45" s="199">
        <f t="shared" si="4"/>
        <v>0</v>
      </c>
      <c r="I45" s="158"/>
      <c r="J45" s="199">
        <f t="shared" si="1"/>
        <v>0</v>
      </c>
      <c r="K45" s="170"/>
      <c r="L45" s="170"/>
      <c r="M45" s="202">
        <f t="shared" si="7"/>
        <v>0</v>
      </c>
      <c r="N45" s="170"/>
    </row>
    <row r="46" spans="1:14">
      <c r="A46" s="14"/>
      <c r="B46" s="100" t="s">
        <v>12</v>
      </c>
      <c r="C46" s="96"/>
      <c r="D46" s="105" t="s">
        <v>2</v>
      </c>
      <c r="E46" s="99">
        <v>5</v>
      </c>
      <c r="F46" s="158"/>
      <c r="G46" s="158"/>
      <c r="H46" s="199">
        <f t="shared" si="4"/>
        <v>0</v>
      </c>
      <c r="I46" s="158"/>
      <c r="J46" s="199">
        <f t="shared" si="1"/>
        <v>0</v>
      </c>
      <c r="K46" s="170"/>
      <c r="L46" s="170"/>
      <c r="M46" s="202">
        <f t="shared" si="7"/>
        <v>0</v>
      </c>
      <c r="N46" s="170"/>
    </row>
    <row r="47" spans="1:14">
      <c r="A47" s="14"/>
      <c r="B47" s="100"/>
      <c r="C47" s="100"/>
      <c r="D47" s="105" t="s">
        <v>7</v>
      </c>
      <c r="E47" s="99">
        <v>4</v>
      </c>
      <c r="F47" s="158"/>
      <c r="G47" s="158"/>
      <c r="H47" s="199">
        <f t="shared" si="4"/>
        <v>0</v>
      </c>
      <c r="I47" s="158"/>
      <c r="J47" s="199">
        <f t="shared" si="1"/>
        <v>0</v>
      </c>
      <c r="K47" s="170"/>
      <c r="L47" s="170">
        <v>1</v>
      </c>
      <c r="M47" s="202">
        <f t="shared" si="7"/>
        <v>1</v>
      </c>
      <c r="N47" s="170">
        <v>1</v>
      </c>
    </row>
    <row r="48" spans="1:14">
      <c r="A48" s="14"/>
      <c r="B48" s="100"/>
      <c r="C48" s="100" t="s">
        <v>1</v>
      </c>
      <c r="D48" s="105" t="s">
        <v>1</v>
      </c>
      <c r="E48" s="99">
        <v>3</v>
      </c>
      <c r="F48" s="158"/>
      <c r="G48" s="158"/>
      <c r="H48" s="199">
        <f t="shared" si="4"/>
        <v>0</v>
      </c>
      <c r="I48" s="158"/>
      <c r="J48" s="199">
        <f t="shared" si="1"/>
        <v>0</v>
      </c>
      <c r="K48" s="116"/>
      <c r="L48" s="116"/>
      <c r="M48" s="202">
        <f t="shared" si="7"/>
        <v>0</v>
      </c>
      <c r="N48" s="116"/>
    </row>
    <row r="49" spans="1:14">
      <c r="A49" s="14"/>
      <c r="B49" s="100"/>
      <c r="C49" s="100"/>
      <c r="D49" s="105" t="s">
        <v>3</v>
      </c>
      <c r="E49" s="99">
        <v>2</v>
      </c>
      <c r="F49" s="158"/>
      <c r="G49" s="158"/>
      <c r="H49" s="199">
        <f t="shared" si="4"/>
        <v>0</v>
      </c>
      <c r="I49" s="158"/>
      <c r="J49" s="199">
        <f t="shared" si="1"/>
        <v>0</v>
      </c>
      <c r="K49" s="116"/>
      <c r="L49" s="116"/>
      <c r="M49" s="202">
        <f t="shared" si="7"/>
        <v>0</v>
      </c>
      <c r="N49" s="116"/>
    </row>
    <row r="50" spans="1:14">
      <c r="A50" s="14"/>
      <c r="B50" s="104"/>
      <c r="C50" s="105"/>
      <c r="D50" s="104"/>
      <c r="E50" s="96">
        <v>1</v>
      </c>
      <c r="F50" s="159"/>
      <c r="G50" s="159"/>
      <c r="H50" s="204">
        <f t="shared" si="4"/>
        <v>0</v>
      </c>
      <c r="I50" s="159">
        <v>0</v>
      </c>
      <c r="J50" s="204">
        <f t="shared" si="1"/>
        <v>0</v>
      </c>
      <c r="K50" s="117"/>
      <c r="L50" s="117"/>
      <c r="M50" s="205">
        <f t="shared" si="7"/>
        <v>0</v>
      </c>
      <c r="N50" s="117"/>
    </row>
    <row r="51" spans="1:14" ht="12.75" customHeight="1">
      <c r="A51" s="56"/>
      <c r="B51" s="345" t="s">
        <v>20</v>
      </c>
      <c r="C51" s="345"/>
      <c r="D51" s="345"/>
      <c r="E51" s="345"/>
      <c r="F51" s="199">
        <f t="shared" ref="F51:N51" si="8">SUM(F38:F50)</f>
        <v>5</v>
      </c>
      <c r="G51" s="199">
        <f t="shared" si="8"/>
        <v>0</v>
      </c>
      <c r="H51" s="199">
        <f t="shared" si="8"/>
        <v>5</v>
      </c>
      <c r="I51" s="199">
        <f t="shared" si="8"/>
        <v>0</v>
      </c>
      <c r="J51" s="199">
        <f t="shared" si="8"/>
        <v>5</v>
      </c>
      <c r="K51" s="199">
        <f t="shared" si="8"/>
        <v>1</v>
      </c>
      <c r="L51" s="199">
        <f t="shared" si="8"/>
        <v>5</v>
      </c>
      <c r="M51" s="199">
        <f t="shared" si="8"/>
        <v>6</v>
      </c>
      <c r="N51" s="199">
        <f t="shared" si="8"/>
        <v>8</v>
      </c>
    </row>
    <row r="52" spans="1:14">
      <c r="A52" s="56"/>
      <c r="B52" s="343" t="s">
        <v>37</v>
      </c>
      <c r="C52" s="344"/>
      <c r="D52" s="344"/>
      <c r="E52" s="346"/>
      <c r="F52" s="158"/>
      <c r="G52" s="158"/>
      <c r="H52" s="158"/>
      <c r="I52" s="158"/>
      <c r="J52" s="158"/>
      <c r="K52" s="198">
        <v>1</v>
      </c>
      <c r="L52" s="198">
        <v>8</v>
      </c>
      <c r="M52" s="158">
        <f>SUM(K52:L52)</f>
        <v>9</v>
      </c>
      <c r="N52" s="158">
        <v>11</v>
      </c>
    </row>
    <row r="53" spans="1:14" ht="12.75" customHeight="1">
      <c r="A53" s="56"/>
      <c r="B53" s="348" t="s">
        <v>40</v>
      </c>
      <c r="C53" s="348"/>
      <c r="D53" s="348"/>
      <c r="E53" s="348"/>
      <c r="F53" s="206">
        <f t="shared" ref="F53:N53" si="9">+F23+F37+F51+F52</f>
        <v>1606</v>
      </c>
      <c r="G53" s="206">
        <f t="shared" si="9"/>
        <v>84</v>
      </c>
      <c r="H53" s="206">
        <f t="shared" si="9"/>
        <v>1690</v>
      </c>
      <c r="I53" s="206">
        <f t="shared" si="9"/>
        <v>64</v>
      </c>
      <c r="J53" s="206">
        <f t="shared" si="9"/>
        <v>1754</v>
      </c>
      <c r="K53" s="206">
        <f t="shared" si="9"/>
        <v>535</v>
      </c>
      <c r="L53" s="206">
        <f t="shared" si="9"/>
        <v>155</v>
      </c>
      <c r="M53" s="206">
        <f t="shared" si="9"/>
        <v>690</v>
      </c>
      <c r="N53" s="206">
        <f t="shared" si="9"/>
        <v>225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"/>
    <protectedRange sqref="F10:G22 I10:I22 K10:L22 N10:N22 F24:G36 I24:I36 K24:L36 N24:N36 F38:G50 I38:I50 K38:L50 N38:N50 F52:N52" name="dados a serem preenchidos pelos TRTs"/>
  </protectedRanges>
  <mergeCells count="19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  <mergeCell ref="B4:E4"/>
    <mergeCell ref="D2:J2"/>
    <mergeCell ref="D3:J3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16" zoomScale="90" zoomScaleNormal="100" zoomScaleSheetLayoutView="90" workbookViewId="0">
      <selection activeCell="R21" sqref="R21"/>
    </sheetView>
  </sheetViews>
  <sheetFormatPr defaultRowHeight="12.75"/>
  <cols>
    <col min="1" max="1" width="1.7109375" customWidth="1"/>
    <col min="2" max="2" width="4.42578125" customWidth="1"/>
    <col min="3" max="4" width="4.140625" customWidth="1"/>
    <col min="5" max="5" width="6.28515625" customWidth="1"/>
    <col min="6" max="10" width="10.7109375" customWidth="1"/>
    <col min="11" max="11" width="11.42578125" bestFit="1" customWidth="1"/>
    <col min="12" max="13" width="10.7109375" customWidth="1"/>
    <col min="14" max="14" width="11.42578125" customWidth="1"/>
  </cols>
  <sheetData>
    <row r="1" spans="1:14">
      <c r="A1" s="56"/>
      <c r="B1" s="57" t="s">
        <v>32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4">
      <c r="A2" s="56"/>
      <c r="B2" s="57" t="s">
        <v>34</v>
      </c>
      <c r="C2" s="58"/>
      <c r="D2" s="304" t="s">
        <v>56</v>
      </c>
      <c r="E2" s="304"/>
      <c r="F2" s="304"/>
      <c r="G2" s="304"/>
      <c r="H2" s="304"/>
      <c r="I2" s="304"/>
      <c r="J2" s="304"/>
      <c r="K2" s="58"/>
      <c r="L2" s="58"/>
      <c r="M2" s="58"/>
      <c r="N2" s="58"/>
    </row>
    <row r="3" spans="1:14">
      <c r="A3" s="56"/>
      <c r="B3" s="57" t="s">
        <v>33</v>
      </c>
      <c r="C3" s="58"/>
      <c r="D3" s="304" t="s">
        <v>57</v>
      </c>
      <c r="E3" s="304"/>
      <c r="F3" s="304"/>
      <c r="G3" s="304"/>
      <c r="H3" s="304"/>
      <c r="I3" s="304"/>
      <c r="J3" s="304"/>
      <c r="K3" s="58"/>
      <c r="L3" s="58"/>
      <c r="M3" s="58"/>
      <c r="N3" s="58"/>
    </row>
    <row r="4" spans="1:14">
      <c r="A4" s="56"/>
      <c r="B4" s="305" t="s">
        <v>36</v>
      </c>
      <c r="C4" s="305"/>
      <c r="D4" s="305"/>
      <c r="E4" s="305"/>
      <c r="F4" s="108">
        <v>43465</v>
      </c>
      <c r="G4" s="58"/>
      <c r="H4" s="58"/>
      <c r="I4" s="58"/>
      <c r="J4" s="58"/>
      <c r="K4" s="58"/>
      <c r="L4" s="58"/>
      <c r="M4" s="58"/>
      <c r="N4" s="58"/>
    </row>
    <row r="5" spans="1:14">
      <c r="A5" s="56"/>
      <c r="B5" s="306" t="s">
        <v>24</v>
      </c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>
      <c r="A6" s="56"/>
      <c r="B6" s="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2.75" customHeight="1">
      <c r="A7" s="56"/>
      <c r="B7" s="307" t="s">
        <v>41</v>
      </c>
      <c r="C7" s="307"/>
      <c r="D7" s="307"/>
      <c r="E7" s="307"/>
      <c r="F7" s="307" t="s">
        <v>35</v>
      </c>
      <c r="G7" s="307"/>
      <c r="H7" s="307"/>
      <c r="I7" s="307"/>
      <c r="J7" s="307"/>
      <c r="K7" s="307" t="s">
        <v>28</v>
      </c>
      <c r="L7" s="307"/>
      <c r="M7" s="307"/>
      <c r="N7" s="307"/>
    </row>
    <row r="8" spans="1:14" ht="12.75" customHeight="1">
      <c r="A8" s="56"/>
      <c r="B8" s="307"/>
      <c r="C8" s="307"/>
      <c r="D8" s="307"/>
      <c r="E8" s="307"/>
      <c r="F8" s="307" t="s">
        <v>13</v>
      </c>
      <c r="G8" s="307"/>
      <c r="H8" s="307"/>
      <c r="I8" s="307" t="s">
        <v>14</v>
      </c>
      <c r="J8" s="307" t="s">
        <v>15</v>
      </c>
      <c r="K8" s="307" t="s">
        <v>30</v>
      </c>
      <c r="L8" s="307" t="s">
        <v>31</v>
      </c>
      <c r="M8" s="307" t="s">
        <v>15</v>
      </c>
      <c r="N8" s="307" t="s">
        <v>29</v>
      </c>
    </row>
    <row r="9" spans="1:14" ht="24.75" thickBot="1">
      <c r="A9" s="56"/>
      <c r="B9" s="307"/>
      <c r="C9" s="307"/>
      <c r="D9" s="307"/>
      <c r="E9" s="307"/>
      <c r="F9" s="64" t="s">
        <v>16</v>
      </c>
      <c r="G9" s="64" t="s">
        <v>17</v>
      </c>
      <c r="H9" s="64" t="s">
        <v>23</v>
      </c>
      <c r="I9" s="307"/>
      <c r="J9" s="307"/>
      <c r="K9" s="307"/>
      <c r="L9" s="307"/>
      <c r="M9" s="307"/>
      <c r="N9" s="307"/>
    </row>
    <row r="10" spans="1:14" ht="13.5" thickBot="1">
      <c r="A10" s="14"/>
      <c r="B10" s="62"/>
      <c r="C10" s="109"/>
      <c r="D10" s="9"/>
      <c r="E10" s="66">
        <v>13</v>
      </c>
      <c r="F10" s="158">
        <v>172</v>
      </c>
      <c r="G10" s="158"/>
      <c r="H10" s="160">
        <f>F10+G10</f>
        <v>172</v>
      </c>
      <c r="I10" s="158"/>
      <c r="J10" s="160">
        <f>H10+I10</f>
        <v>172</v>
      </c>
      <c r="K10" s="252">
        <v>145</v>
      </c>
      <c r="L10" s="253">
        <v>23</v>
      </c>
      <c r="M10" s="161">
        <f>K10+L10</f>
        <v>168</v>
      </c>
      <c r="N10" s="252">
        <v>25</v>
      </c>
    </row>
    <row r="11" spans="1:14" ht="13.5" thickBot="1">
      <c r="A11" s="14"/>
      <c r="B11" s="10" t="s">
        <v>1</v>
      </c>
      <c r="C11" s="15" t="s">
        <v>0</v>
      </c>
      <c r="D11" s="9"/>
      <c r="E11" s="66">
        <v>12</v>
      </c>
      <c r="F11" s="158">
        <v>8</v>
      </c>
      <c r="G11" s="158"/>
      <c r="H11" s="160">
        <f t="shared" ref="H11:H22" si="0">F11+G11</f>
        <v>8</v>
      </c>
      <c r="I11" s="158"/>
      <c r="J11" s="160">
        <f t="shared" ref="J11:J50" si="1">H11+I11</f>
        <v>8</v>
      </c>
      <c r="K11" s="254">
        <v>1</v>
      </c>
      <c r="L11" s="255">
        <v>5</v>
      </c>
      <c r="M11" s="161">
        <f t="shared" ref="M11:M22" si="2">K11+L11</f>
        <v>6</v>
      </c>
      <c r="N11" s="256">
        <v>9</v>
      </c>
    </row>
    <row r="12" spans="1:14" ht="13.5" thickBot="1">
      <c r="A12" s="14"/>
      <c r="B12" s="10" t="s">
        <v>2</v>
      </c>
      <c r="C12" s="16"/>
      <c r="D12" s="11" t="s">
        <v>6</v>
      </c>
      <c r="E12" s="66">
        <v>11</v>
      </c>
      <c r="F12" s="158">
        <v>8</v>
      </c>
      <c r="G12" s="158"/>
      <c r="H12" s="160">
        <f t="shared" si="0"/>
        <v>8</v>
      </c>
      <c r="I12" s="158"/>
      <c r="J12" s="160">
        <f t="shared" si="1"/>
        <v>8</v>
      </c>
      <c r="K12" s="254">
        <v>1</v>
      </c>
      <c r="L12" s="257"/>
      <c r="M12" s="161">
        <f t="shared" si="2"/>
        <v>1</v>
      </c>
      <c r="N12" s="258"/>
    </row>
    <row r="13" spans="1:14" ht="13.5" thickBot="1">
      <c r="A13" s="14"/>
      <c r="B13" s="10" t="s">
        <v>1</v>
      </c>
      <c r="C13" s="15"/>
      <c r="D13" s="11" t="s">
        <v>10</v>
      </c>
      <c r="E13" s="66">
        <v>10</v>
      </c>
      <c r="F13" s="158">
        <v>8</v>
      </c>
      <c r="G13" s="158"/>
      <c r="H13" s="160">
        <f t="shared" si="0"/>
        <v>8</v>
      </c>
      <c r="I13" s="158"/>
      <c r="J13" s="160">
        <f t="shared" si="1"/>
        <v>8</v>
      </c>
      <c r="K13" s="258"/>
      <c r="L13" s="257"/>
      <c r="M13" s="161">
        <f t="shared" si="2"/>
        <v>0</v>
      </c>
      <c r="N13" s="258"/>
    </row>
    <row r="14" spans="1:14" ht="12.75" customHeight="1" thickBot="1">
      <c r="A14" s="14"/>
      <c r="B14" s="10" t="s">
        <v>3</v>
      </c>
      <c r="C14" s="15"/>
      <c r="D14" s="11" t="s">
        <v>25</v>
      </c>
      <c r="E14" s="66">
        <v>9</v>
      </c>
      <c r="F14" s="158">
        <v>60</v>
      </c>
      <c r="G14" s="158"/>
      <c r="H14" s="160">
        <f t="shared" si="0"/>
        <v>60</v>
      </c>
      <c r="I14" s="158"/>
      <c r="J14" s="160">
        <f t="shared" si="1"/>
        <v>60</v>
      </c>
      <c r="K14" s="254">
        <v>1</v>
      </c>
      <c r="L14" s="257"/>
      <c r="M14" s="161">
        <f t="shared" si="2"/>
        <v>1</v>
      </c>
      <c r="N14" s="258"/>
    </row>
    <row r="15" spans="1:14" ht="12.75" customHeight="1" thickBot="1">
      <c r="A15" s="14"/>
      <c r="B15" s="10" t="s">
        <v>4</v>
      </c>
      <c r="C15" s="15" t="s">
        <v>5</v>
      </c>
      <c r="D15" s="11" t="s">
        <v>22</v>
      </c>
      <c r="E15" s="66">
        <v>8</v>
      </c>
      <c r="F15" s="158">
        <v>19</v>
      </c>
      <c r="G15" s="158"/>
      <c r="H15" s="160">
        <f t="shared" si="0"/>
        <v>19</v>
      </c>
      <c r="I15" s="158"/>
      <c r="J15" s="160">
        <f t="shared" si="1"/>
        <v>19</v>
      </c>
      <c r="K15" s="258"/>
      <c r="L15" s="257"/>
      <c r="M15" s="161">
        <f t="shared" si="2"/>
        <v>0</v>
      </c>
      <c r="N15" s="258"/>
    </row>
    <row r="16" spans="1:14" ht="12.75" customHeight="1" thickBot="1">
      <c r="A16" s="14"/>
      <c r="B16" s="10" t="s">
        <v>6</v>
      </c>
      <c r="C16" s="15"/>
      <c r="D16" s="11" t="s">
        <v>12</v>
      </c>
      <c r="E16" s="66">
        <v>7</v>
      </c>
      <c r="F16" s="158">
        <v>24</v>
      </c>
      <c r="G16" s="158"/>
      <c r="H16" s="160">
        <f t="shared" si="0"/>
        <v>24</v>
      </c>
      <c r="I16" s="158"/>
      <c r="J16" s="160">
        <f t="shared" si="1"/>
        <v>24</v>
      </c>
      <c r="K16" s="258"/>
      <c r="L16" s="255">
        <v>1</v>
      </c>
      <c r="M16" s="161">
        <f t="shared" si="2"/>
        <v>1</v>
      </c>
      <c r="N16" s="258"/>
    </row>
    <row r="17" spans="1:14" ht="12.75" customHeight="1" thickBot="1">
      <c r="A17" s="14"/>
      <c r="B17" s="10" t="s">
        <v>7</v>
      </c>
      <c r="C17" s="16"/>
      <c r="D17" s="11" t="s">
        <v>4</v>
      </c>
      <c r="E17" s="66">
        <v>6</v>
      </c>
      <c r="F17" s="158">
        <v>34</v>
      </c>
      <c r="G17" s="158"/>
      <c r="H17" s="160">
        <f t="shared" si="0"/>
        <v>34</v>
      </c>
      <c r="I17" s="158"/>
      <c r="J17" s="160">
        <f t="shared" si="1"/>
        <v>34</v>
      </c>
      <c r="K17" s="254">
        <v>1</v>
      </c>
      <c r="L17" s="257"/>
      <c r="M17" s="161">
        <f t="shared" si="2"/>
        <v>1</v>
      </c>
      <c r="N17" s="254">
        <v>1</v>
      </c>
    </row>
    <row r="18" spans="1:14" ht="12.75" customHeight="1" thickBot="1">
      <c r="A18" s="14"/>
      <c r="B18" s="10" t="s">
        <v>1</v>
      </c>
      <c r="C18" s="15"/>
      <c r="D18" s="11" t="s">
        <v>9</v>
      </c>
      <c r="E18" s="66">
        <v>5</v>
      </c>
      <c r="F18" s="158">
        <v>5</v>
      </c>
      <c r="G18" s="158"/>
      <c r="H18" s="160">
        <f t="shared" si="0"/>
        <v>5</v>
      </c>
      <c r="I18" s="158"/>
      <c r="J18" s="160">
        <f t="shared" si="1"/>
        <v>5</v>
      </c>
      <c r="K18" s="254">
        <v>0</v>
      </c>
      <c r="L18" s="257"/>
      <c r="M18" s="161">
        <f t="shared" si="2"/>
        <v>0</v>
      </c>
      <c r="N18" s="258"/>
    </row>
    <row r="19" spans="1:14" ht="12.75" customHeight="1" thickBot="1">
      <c r="A19" s="14"/>
      <c r="B19" s="10"/>
      <c r="C19" s="15"/>
      <c r="D19" s="11" t="s">
        <v>12</v>
      </c>
      <c r="E19" s="66">
        <v>4</v>
      </c>
      <c r="F19" s="158">
        <v>2</v>
      </c>
      <c r="G19" s="158"/>
      <c r="H19" s="160">
        <f t="shared" si="0"/>
        <v>2</v>
      </c>
      <c r="I19" s="158"/>
      <c r="J19" s="160">
        <f t="shared" si="1"/>
        <v>2</v>
      </c>
      <c r="K19" s="258"/>
      <c r="L19" s="257"/>
      <c r="M19" s="161">
        <f t="shared" si="2"/>
        <v>0</v>
      </c>
      <c r="N19" s="258"/>
    </row>
    <row r="20" spans="1:14" ht="13.5" thickBot="1">
      <c r="A20" s="14"/>
      <c r="B20" s="10"/>
      <c r="C20" s="15" t="s">
        <v>1</v>
      </c>
      <c r="D20" s="9"/>
      <c r="E20" s="66">
        <v>3</v>
      </c>
      <c r="F20" s="158"/>
      <c r="G20" s="158"/>
      <c r="H20" s="160">
        <f t="shared" si="0"/>
        <v>0</v>
      </c>
      <c r="I20" s="158"/>
      <c r="J20" s="160">
        <f t="shared" si="1"/>
        <v>0</v>
      </c>
      <c r="K20" s="258"/>
      <c r="L20" s="257"/>
      <c r="M20" s="161">
        <f t="shared" si="2"/>
        <v>0</v>
      </c>
      <c r="N20" s="258"/>
    </row>
    <row r="21" spans="1:14" ht="13.5" thickBot="1">
      <c r="A21" s="14"/>
      <c r="B21" s="10"/>
      <c r="C21" s="15"/>
      <c r="D21" s="9"/>
      <c r="E21" s="66">
        <v>2</v>
      </c>
      <c r="F21" s="158"/>
      <c r="G21" s="158"/>
      <c r="H21" s="160">
        <f t="shared" si="0"/>
        <v>0</v>
      </c>
      <c r="I21" s="158"/>
      <c r="J21" s="160">
        <f t="shared" si="1"/>
        <v>0</v>
      </c>
      <c r="K21" s="258"/>
      <c r="L21" s="257"/>
      <c r="M21" s="161">
        <f t="shared" si="2"/>
        <v>0</v>
      </c>
      <c r="N21" s="258"/>
    </row>
    <row r="22" spans="1:14" ht="13.5" thickBot="1">
      <c r="A22" s="14"/>
      <c r="B22" s="12"/>
      <c r="C22" s="16"/>
      <c r="D22" s="9"/>
      <c r="E22" s="62">
        <v>1</v>
      </c>
      <c r="F22" s="158"/>
      <c r="G22" s="158">
        <v>4</v>
      </c>
      <c r="H22" s="160">
        <f t="shared" si="0"/>
        <v>4</v>
      </c>
      <c r="I22" s="158">
        <v>10</v>
      </c>
      <c r="J22" s="160">
        <f t="shared" si="1"/>
        <v>14</v>
      </c>
      <c r="K22" s="258"/>
      <c r="L22" s="257"/>
      <c r="M22" s="161">
        <f t="shared" si="2"/>
        <v>0</v>
      </c>
      <c r="N22" s="258"/>
    </row>
    <row r="23" spans="1:14" ht="12.75" customHeight="1" thickBot="1">
      <c r="A23" s="14"/>
      <c r="B23" s="309" t="s">
        <v>18</v>
      </c>
      <c r="C23" s="310"/>
      <c r="D23" s="310"/>
      <c r="E23" s="311"/>
      <c r="F23" s="160">
        <f t="shared" ref="F23:N23" si="3">SUM(F10:F22)</f>
        <v>340</v>
      </c>
      <c r="G23" s="160">
        <f t="shared" si="3"/>
        <v>4</v>
      </c>
      <c r="H23" s="162">
        <f t="shared" si="3"/>
        <v>344</v>
      </c>
      <c r="I23" s="160">
        <f t="shared" si="3"/>
        <v>10</v>
      </c>
      <c r="J23" s="162">
        <f t="shared" si="3"/>
        <v>354</v>
      </c>
      <c r="K23" s="163">
        <f t="shared" si="3"/>
        <v>149</v>
      </c>
      <c r="L23" s="163">
        <f t="shared" si="3"/>
        <v>29</v>
      </c>
      <c r="M23" s="160">
        <f t="shared" si="3"/>
        <v>178</v>
      </c>
      <c r="N23" s="160">
        <f t="shared" si="3"/>
        <v>35</v>
      </c>
    </row>
    <row r="24" spans="1:14" ht="13.5" thickBot="1">
      <c r="A24" s="14"/>
      <c r="B24" s="10"/>
      <c r="C24" s="10"/>
      <c r="D24" s="13"/>
      <c r="E24" s="12">
        <v>13</v>
      </c>
      <c r="F24" s="158">
        <v>370</v>
      </c>
      <c r="G24" s="158"/>
      <c r="H24" s="160">
        <f>F24+G24</f>
        <v>370</v>
      </c>
      <c r="I24" s="158"/>
      <c r="J24" s="160">
        <f t="shared" si="1"/>
        <v>370</v>
      </c>
      <c r="K24" s="252">
        <v>1</v>
      </c>
      <c r="L24" s="253">
        <v>27</v>
      </c>
      <c r="M24" s="164">
        <f>K24+L24</f>
        <v>28</v>
      </c>
      <c r="N24" s="252">
        <v>39</v>
      </c>
    </row>
    <row r="25" spans="1:14" ht="13.5" thickBot="1">
      <c r="A25" s="14"/>
      <c r="B25" s="10"/>
      <c r="C25" s="10" t="s">
        <v>0</v>
      </c>
      <c r="D25" s="13"/>
      <c r="E25" s="66">
        <v>12</v>
      </c>
      <c r="F25" s="158">
        <v>12</v>
      </c>
      <c r="G25" s="158"/>
      <c r="H25" s="160">
        <f t="shared" ref="H25:H50" si="4">F25+G25</f>
        <v>12</v>
      </c>
      <c r="I25" s="158"/>
      <c r="J25" s="160">
        <f t="shared" si="1"/>
        <v>12</v>
      </c>
      <c r="K25" s="254">
        <v>1</v>
      </c>
      <c r="L25" s="257"/>
      <c r="M25" s="164">
        <f t="shared" ref="M25:M36" si="5">K25+L25</f>
        <v>1</v>
      </c>
      <c r="N25" s="258"/>
    </row>
    <row r="26" spans="1:14" ht="13.5" thickBot="1">
      <c r="A26" s="14"/>
      <c r="B26" s="10" t="s">
        <v>7</v>
      </c>
      <c r="C26" s="12"/>
      <c r="D26" s="13"/>
      <c r="E26" s="66">
        <v>11</v>
      </c>
      <c r="F26" s="158">
        <v>13</v>
      </c>
      <c r="G26" s="158"/>
      <c r="H26" s="160">
        <f t="shared" si="4"/>
        <v>13</v>
      </c>
      <c r="I26" s="158"/>
      <c r="J26" s="160">
        <f t="shared" si="1"/>
        <v>13</v>
      </c>
      <c r="K26" s="254">
        <v>1</v>
      </c>
      <c r="L26" s="255">
        <v>1</v>
      </c>
      <c r="M26" s="164">
        <f t="shared" si="5"/>
        <v>2</v>
      </c>
      <c r="N26" s="254">
        <v>1</v>
      </c>
    </row>
    <row r="27" spans="1:14" ht="13.5" thickBot="1">
      <c r="A27" s="14"/>
      <c r="B27" s="10" t="s">
        <v>8</v>
      </c>
      <c r="C27" s="10"/>
      <c r="D27" s="13" t="s">
        <v>26</v>
      </c>
      <c r="E27" s="66">
        <v>10</v>
      </c>
      <c r="F27" s="158">
        <v>6</v>
      </c>
      <c r="G27" s="158"/>
      <c r="H27" s="160">
        <f t="shared" si="4"/>
        <v>6</v>
      </c>
      <c r="I27" s="158"/>
      <c r="J27" s="160">
        <f t="shared" si="1"/>
        <v>6</v>
      </c>
      <c r="K27" s="254">
        <v>2</v>
      </c>
      <c r="L27" s="255">
        <v>1</v>
      </c>
      <c r="M27" s="164">
        <f t="shared" si="5"/>
        <v>3</v>
      </c>
      <c r="N27" s="254">
        <v>2</v>
      </c>
    </row>
    <row r="28" spans="1:14" ht="13.5" thickBot="1">
      <c r="A28" s="14"/>
      <c r="B28" s="10" t="s">
        <v>0</v>
      </c>
      <c r="C28" s="10"/>
      <c r="D28" s="13" t="s">
        <v>8</v>
      </c>
      <c r="E28" s="66">
        <v>9</v>
      </c>
      <c r="F28" s="158">
        <v>46</v>
      </c>
      <c r="G28" s="158"/>
      <c r="H28" s="160">
        <f t="shared" si="4"/>
        <v>46</v>
      </c>
      <c r="I28" s="158"/>
      <c r="J28" s="160">
        <f t="shared" si="1"/>
        <v>46</v>
      </c>
      <c r="K28" s="254">
        <v>1</v>
      </c>
      <c r="L28" s="255">
        <v>1</v>
      </c>
      <c r="M28" s="164">
        <f t="shared" si="5"/>
        <v>2</v>
      </c>
      <c r="N28" s="254">
        <v>1</v>
      </c>
    </row>
    <row r="29" spans="1:14" ht="13.5" thickBot="1">
      <c r="A29" s="14"/>
      <c r="B29" s="10" t="s">
        <v>2</v>
      </c>
      <c r="C29" s="10" t="s">
        <v>5</v>
      </c>
      <c r="D29" s="13" t="s">
        <v>27</v>
      </c>
      <c r="E29" s="66">
        <v>8</v>
      </c>
      <c r="F29" s="158">
        <v>22</v>
      </c>
      <c r="G29" s="158"/>
      <c r="H29" s="160">
        <f t="shared" si="4"/>
        <v>22</v>
      </c>
      <c r="I29" s="158"/>
      <c r="J29" s="160">
        <f t="shared" si="1"/>
        <v>22</v>
      </c>
      <c r="K29" s="258"/>
      <c r="L29" s="257"/>
      <c r="M29" s="164">
        <f t="shared" si="5"/>
        <v>0</v>
      </c>
      <c r="N29" s="258"/>
    </row>
    <row r="30" spans="1:14" ht="13.5" thickBot="1">
      <c r="A30" s="14"/>
      <c r="B30" s="10" t="s">
        <v>4</v>
      </c>
      <c r="C30" s="10"/>
      <c r="D30" s="13" t="s">
        <v>4</v>
      </c>
      <c r="E30" s="66">
        <v>7</v>
      </c>
      <c r="F30" s="158">
        <v>15</v>
      </c>
      <c r="G30" s="158"/>
      <c r="H30" s="160">
        <f t="shared" si="4"/>
        <v>15</v>
      </c>
      <c r="I30" s="158"/>
      <c r="J30" s="160">
        <f t="shared" si="1"/>
        <v>15</v>
      </c>
      <c r="K30" s="258"/>
      <c r="L30" s="255">
        <v>2</v>
      </c>
      <c r="M30" s="164">
        <f t="shared" si="5"/>
        <v>2</v>
      </c>
      <c r="N30" s="254">
        <v>3</v>
      </c>
    </row>
    <row r="31" spans="1:14" ht="13.5" thickBot="1">
      <c r="A31" s="14"/>
      <c r="B31" s="10" t="s">
        <v>0</v>
      </c>
      <c r="C31" s="10"/>
      <c r="D31" s="13" t="s">
        <v>9</v>
      </c>
      <c r="E31" s="66">
        <v>6</v>
      </c>
      <c r="F31" s="158">
        <v>39</v>
      </c>
      <c r="G31" s="158"/>
      <c r="H31" s="160">
        <f t="shared" si="4"/>
        <v>39</v>
      </c>
      <c r="I31" s="158"/>
      <c r="J31" s="160">
        <f t="shared" si="1"/>
        <v>39</v>
      </c>
      <c r="K31" s="254">
        <v>1</v>
      </c>
      <c r="L31" s="255">
        <v>1</v>
      </c>
      <c r="M31" s="164">
        <f t="shared" si="5"/>
        <v>2</v>
      </c>
      <c r="N31" s="254">
        <v>2</v>
      </c>
    </row>
    <row r="32" spans="1:14" ht="13.5" thickBot="1">
      <c r="A32" s="14"/>
      <c r="B32" s="10" t="s">
        <v>9</v>
      </c>
      <c r="C32" s="62"/>
      <c r="D32" s="13"/>
      <c r="E32" s="66">
        <v>5</v>
      </c>
      <c r="F32" s="158">
        <v>3</v>
      </c>
      <c r="G32" s="158"/>
      <c r="H32" s="160">
        <f t="shared" si="4"/>
        <v>3</v>
      </c>
      <c r="I32" s="158"/>
      <c r="J32" s="160">
        <f t="shared" si="1"/>
        <v>3</v>
      </c>
      <c r="K32" s="258"/>
      <c r="L32" s="257"/>
      <c r="M32" s="164">
        <f t="shared" si="5"/>
        <v>0</v>
      </c>
      <c r="N32" s="258"/>
    </row>
    <row r="33" spans="1:14" ht="13.5" thickBot="1">
      <c r="A33" s="14"/>
      <c r="B33" s="10"/>
      <c r="C33" s="10"/>
      <c r="D33" s="13"/>
      <c r="E33" s="66">
        <v>4</v>
      </c>
      <c r="F33" s="158">
        <v>1</v>
      </c>
      <c r="G33" s="158"/>
      <c r="H33" s="160">
        <f t="shared" si="4"/>
        <v>1</v>
      </c>
      <c r="I33" s="158"/>
      <c r="J33" s="160">
        <f t="shared" si="1"/>
        <v>1</v>
      </c>
      <c r="K33" s="258"/>
      <c r="L33" s="257"/>
      <c r="M33" s="164">
        <f t="shared" si="5"/>
        <v>0</v>
      </c>
      <c r="N33" s="258"/>
    </row>
    <row r="34" spans="1:14" ht="13.5" thickBot="1">
      <c r="A34" s="14"/>
      <c r="B34" s="10"/>
      <c r="C34" s="10" t="s">
        <v>1</v>
      </c>
      <c r="D34" s="13"/>
      <c r="E34" s="66">
        <v>3</v>
      </c>
      <c r="F34" s="158"/>
      <c r="G34" s="158"/>
      <c r="H34" s="160">
        <f t="shared" si="4"/>
        <v>0</v>
      </c>
      <c r="I34" s="158"/>
      <c r="J34" s="160">
        <f t="shared" si="1"/>
        <v>0</v>
      </c>
      <c r="K34" s="258"/>
      <c r="L34" s="257"/>
      <c r="M34" s="164">
        <f t="shared" si="5"/>
        <v>0</v>
      </c>
      <c r="N34" s="258"/>
    </row>
    <row r="35" spans="1:14" ht="13.5" thickBot="1">
      <c r="A35" s="14"/>
      <c r="B35" s="10"/>
      <c r="C35" s="10"/>
      <c r="D35" s="13"/>
      <c r="E35" s="66">
        <v>2</v>
      </c>
      <c r="F35" s="158"/>
      <c r="G35" s="158"/>
      <c r="H35" s="160">
        <f t="shared" si="4"/>
        <v>0</v>
      </c>
      <c r="I35" s="158"/>
      <c r="J35" s="160">
        <f t="shared" si="1"/>
        <v>0</v>
      </c>
      <c r="K35" s="258"/>
      <c r="L35" s="255">
        <v>2</v>
      </c>
      <c r="M35" s="164">
        <f t="shared" si="5"/>
        <v>2</v>
      </c>
      <c r="N35" s="254">
        <v>2</v>
      </c>
    </row>
    <row r="36" spans="1:14" ht="13.5" thickBot="1">
      <c r="A36" s="14"/>
      <c r="B36" s="12"/>
      <c r="C36" s="12"/>
      <c r="D36" s="13"/>
      <c r="E36" s="62">
        <v>1</v>
      </c>
      <c r="F36" s="158"/>
      <c r="G36" s="158">
        <v>13</v>
      </c>
      <c r="H36" s="160">
        <f t="shared" si="4"/>
        <v>13</v>
      </c>
      <c r="I36" s="158">
        <v>22</v>
      </c>
      <c r="J36" s="160">
        <f t="shared" si="1"/>
        <v>35</v>
      </c>
      <c r="K36" s="258"/>
      <c r="L36" s="255">
        <v>1</v>
      </c>
      <c r="M36" s="164">
        <f t="shared" si="5"/>
        <v>1</v>
      </c>
      <c r="N36" s="254">
        <v>1</v>
      </c>
    </row>
    <row r="37" spans="1:14" ht="12.75" customHeight="1" thickBot="1">
      <c r="A37" s="14"/>
      <c r="B37" s="309" t="s">
        <v>19</v>
      </c>
      <c r="C37" s="310"/>
      <c r="D37" s="310"/>
      <c r="E37" s="310"/>
      <c r="F37" s="163">
        <f t="shared" ref="F37:N37" si="6">SUM(F24:F36)</f>
        <v>527</v>
      </c>
      <c r="G37" s="160">
        <f t="shared" si="6"/>
        <v>13</v>
      </c>
      <c r="H37" s="165">
        <f t="shared" si="6"/>
        <v>540</v>
      </c>
      <c r="I37" s="166">
        <f t="shared" si="6"/>
        <v>22</v>
      </c>
      <c r="J37" s="162">
        <f t="shared" si="6"/>
        <v>562</v>
      </c>
      <c r="K37" s="163">
        <f t="shared" si="6"/>
        <v>7</v>
      </c>
      <c r="L37" s="160">
        <f t="shared" si="6"/>
        <v>36</v>
      </c>
      <c r="M37" s="162">
        <f t="shared" si="6"/>
        <v>43</v>
      </c>
      <c r="N37" s="163">
        <f t="shared" si="6"/>
        <v>51</v>
      </c>
    </row>
    <row r="38" spans="1:14" ht="13.5" thickBot="1">
      <c r="A38" s="14"/>
      <c r="B38" s="62"/>
      <c r="C38" s="62"/>
      <c r="D38" s="110"/>
      <c r="E38" s="66">
        <v>13</v>
      </c>
      <c r="F38" s="158">
        <v>2</v>
      </c>
      <c r="G38" s="158"/>
      <c r="H38" s="160">
        <f t="shared" si="4"/>
        <v>2</v>
      </c>
      <c r="I38" s="158"/>
      <c r="J38" s="160">
        <f t="shared" si="1"/>
        <v>2</v>
      </c>
      <c r="K38" s="259"/>
      <c r="L38" s="253">
        <v>1</v>
      </c>
      <c r="M38" s="164">
        <f>K38+L38</f>
        <v>1</v>
      </c>
      <c r="N38" s="252">
        <v>1</v>
      </c>
    </row>
    <row r="39" spans="1:14" ht="13.5" thickBot="1">
      <c r="A39" s="14"/>
      <c r="B39" s="10" t="s">
        <v>1</v>
      </c>
      <c r="C39" s="10" t="s">
        <v>0</v>
      </c>
      <c r="D39" s="13" t="s">
        <v>21</v>
      </c>
      <c r="E39" s="66">
        <v>12</v>
      </c>
      <c r="F39" s="158"/>
      <c r="G39" s="158"/>
      <c r="H39" s="160">
        <f t="shared" si="4"/>
        <v>0</v>
      </c>
      <c r="I39" s="158"/>
      <c r="J39" s="160">
        <f t="shared" si="1"/>
        <v>0</v>
      </c>
      <c r="K39" s="258"/>
      <c r="L39" s="257"/>
      <c r="M39" s="164">
        <f t="shared" ref="M39:M50" si="7">K39+L39</f>
        <v>0</v>
      </c>
      <c r="N39" s="258"/>
    </row>
    <row r="40" spans="1:14" ht="13.5" thickBot="1">
      <c r="A40" s="14"/>
      <c r="B40" s="10" t="s">
        <v>10</v>
      </c>
      <c r="C40" s="10"/>
      <c r="D40" s="13" t="s">
        <v>10</v>
      </c>
      <c r="E40" s="66">
        <v>11</v>
      </c>
      <c r="F40" s="158"/>
      <c r="G40" s="158"/>
      <c r="H40" s="160">
        <f t="shared" si="4"/>
        <v>0</v>
      </c>
      <c r="I40" s="158"/>
      <c r="J40" s="160">
        <f t="shared" si="1"/>
        <v>0</v>
      </c>
      <c r="K40" s="258"/>
      <c r="L40" s="257"/>
      <c r="M40" s="164">
        <f t="shared" si="7"/>
        <v>0</v>
      </c>
      <c r="N40" s="258"/>
    </row>
    <row r="41" spans="1:14" ht="13.5" thickBot="1">
      <c r="A41" s="14"/>
      <c r="B41" s="10" t="s">
        <v>11</v>
      </c>
      <c r="C41" s="62"/>
      <c r="D41" s="13" t="s">
        <v>2</v>
      </c>
      <c r="E41" s="66">
        <v>10</v>
      </c>
      <c r="F41" s="158"/>
      <c r="G41" s="158"/>
      <c r="H41" s="160">
        <f t="shared" si="4"/>
        <v>0</v>
      </c>
      <c r="I41" s="158"/>
      <c r="J41" s="160">
        <f t="shared" si="1"/>
        <v>0</v>
      </c>
      <c r="K41" s="258"/>
      <c r="L41" s="257"/>
      <c r="M41" s="164">
        <f t="shared" si="7"/>
        <v>0</v>
      </c>
      <c r="N41" s="258"/>
    </row>
    <row r="42" spans="1:14" ht="13.5" thickBot="1">
      <c r="A42" s="14"/>
      <c r="B42" s="10" t="s">
        <v>4</v>
      </c>
      <c r="C42" s="10"/>
      <c r="D42" s="13" t="s">
        <v>27</v>
      </c>
      <c r="E42" s="66">
        <v>9</v>
      </c>
      <c r="F42" s="158"/>
      <c r="G42" s="158"/>
      <c r="H42" s="160">
        <f t="shared" si="4"/>
        <v>0</v>
      </c>
      <c r="I42" s="158"/>
      <c r="J42" s="160">
        <f t="shared" si="1"/>
        <v>0</v>
      </c>
      <c r="K42" s="258"/>
      <c r="L42" s="257"/>
      <c r="M42" s="164">
        <f t="shared" si="7"/>
        <v>0</v>
      </c>
      <c r="N42" s="258"/>
    </row>
    <row r="43" spans="1:14" ht="13.5" thickBot="1">
      <c r="A43" s="14"/>
      <c r="B43" s="10" t="s">
        <v>3</v>
      </c>
      <c r="C43" s="10" t="s">
        <v>5</v>
      </c>
      <c r="D43" s="13" t="s">
        <v>1</v>
      </c>
      <c r="E43" s="66">
        <v>8</v>
      </c>
      <c r="F43" s="158"/>
      <c r="G43" s="158"/>
      <c r="H43" s="160">
        <f t="shared" si="4"/>
        <v>0</v>
      </c>
      <c r="I43" s="158"/>
      <c r="J43" s="160">
        <f t="shared" si="1"/>
        <v>0</v>
      </c>
      <c r="K43" s="258"/>
      <c r="L43" s="257"/>
      <c r="M43" s="164">
        <f t="shared" si="7"/>
        <v>0</v>
      </c>
      <c r="N43" s="258"/>
    </row>
    <row r="44" spans="1:14" ht="13.5" thickBot="1">
      <c r="A44" s="14"/>
      <c r="B44" s="10" t="s">
        <v>4</v>
      </c>
      <c r="C44" s="10"/>
      <c r="D44" s="13" t="s">
        <v>26</v>
      </c>
      <c r="E44" s="66">
        <v>7</v>
      </c>
      <c r="F44" s="158"/>
      <c r="G44" s="158"/>
      <c r="H44" s="160">
        <f t="shared" si="4"/>
        <v>0</v>
      </c>
      <c r="I44" s="158"/>
      <c r="J44" s="160">
        <f t="shared" si="1"/>
        <v>0</v>
      </c>
      <c r="K44" s="258"/>
      <c r="L44" s="257"/>
      <c r="M44" s="164">
        <f t="shared" si="7"/>
        <v>0</v>
      </c>
      <c r="N44" s="258"/>
    </row>
    <row r="45" spans="1:14" ht="13.5" thickBot="1">
      <c r="A45" s="14"/>
      <c r="B45" s="10" t="s">
        <v>1</v>
      </c>
      <c r="C45" s="10"/>
      <c r="D45" s="13" t="s">
        <v>22</v>
      </c>
      <c r="E45" s="66">
        <v>6</v>
      </c>
      <c r="F45" s="158"/>
      <c r="G45" s="158"/>
      <c r="H45" s="160">
        <f t="shared" si="4"/>
        <v>0</v>
      </c>
      <c r="I45" s="158"/>
      <c r="J45" s="160">
        <f t="shared" si="1"/>
        <v>0</v>
      </c>
      <c r="K45" s="258"/>
      <c r="L45" s="257"/>
      <c r="M45" s="164">
        <f t="shared" si="7"/>
        <v>0</v>
      </c>
      <c r="N45" s="258"/>
    </row>
    <row r="46" spans="1:14" ht="13.5" thickBot="1">
      <c r="A46" s="14"/>
      <c r="B46" s="10" t="s">
        <v>12</v>
      </c>
      <c r="C46" s="62"/>
      <c r="D46" s="13" t="s">
        <v>2</v>
      </c>
      <c r="E46" s="66">
        <v>5</v>
      </c>
      <c r="F46" s="158"/>
      <c r="G46" s="158"/>
      <c r="H46" s="160">
        <f t="shared" si="4"/>
        <v>0</v>
      </c>
      <c r="I46" s="158"/>
      <c r="J46" s="160">
        <f t="shared" si="1"/>
        <v>0</v>
      </c>
      <c r="K46" s="258"/>
      <c r="L46" s="257"/>
      <c r="M46" s="164">
        <f t="shared" si="7"/>
        <v>0</v>
      </c>
      <c r="N46" s="258"/>
    </row>
    <row r="47" spans="1:14" ht="13.5" thickBot="1">
      <c r="A47" s="14"/>
      <c r="B47" s="10"/>
      <c r="C47" s="10"/>
      <c r="D47" s="13" t="s">
        <v>7</v>
      </c>
      <c r="E47" s="66">
        <v>4</v>
      </c>
      <c r="F47" s="158"/>
      <c r="G47" s="158"/>
      <c r="H47" s="160">
        <f t="shared" si="4"/>
        <v>0</v>
      </c>
      <c r="I47" s="158"/>
      <c r="J47" s="160">
        <f t="shared" si="1"/>
        <v>0</v>
      </c>
      <c r="K47" s="258"/>
      <c r="L47" s="257"/>
      <c r="M47" s="164">
        <f t="shared" si="7"/>
        <v>0</v>
      </c>
      <c r="N47" s="258"/>
    </row>
    <row r="48" spans="1:14" ht="13.5" thickBot="1">
      <c r="A48" s="14"/>
      <c r="B48" s="10"/>
      <c r="C48" s="10" t="s">
        <v>1</v>
      </c>
      <c r="D48" s="13" t="s">
        <v>1</v>
      </c>
      <c r="E48" s="66">
        <v>3</v>
      </c>
      <c r="F48" s="158"/>
      <c r="G48" s="158"/>
      <c r="H48" s="160">
        <f t="shared" si="4"/>
        <v>0</v>
      </c>
      <c r="I48" s="158"/>
      <c r="J48" s="160">
        <f t="shared" si="1"/>
        <v>0</v>
      </c>
      <c r="K48" s="258"/>
      <c r="L48" s="257"/>
      <c r="M48" s="164">
        <f t="shared" si="7"/>
        <v>0</v>
      </c>
      <c r="N48" s="258"/>
    </row>
    <row r="49" spans="1:14" ht="13.5" thickBot="1">
      <c r="A49" s="14"/>
      <c r="B49" s="10"/>
      <c r="C49" s="10"/>
      <c r="D49" s="13" t="s">
        <v>3</v>
      </c>
      <c r="E49" s="66">
        <v>2</v>
      </c>
      <c r="F49" s="158"/>
      <c r="G49" s="158"/>
      <c r="H49" s="160">
        <f t="shared" si="4"/>
        <v>0</v>
      </c>
      <c r="I49" s="158"/>
      <c r="J49" s="160">
        <f t="shared" si="1"/>
        <v>0</v>
      </c>
      <c r="K49" s="258"/>
      <c r="L49" s="257"/>
      <c r="M49" s="164">
        <f t="shared" si="7"/>
        <v>0</v>
      </c>
      <c r="N49" s="258"/>
    </row>
    <row r="50" spans="1:14" ht="13.5" thickBot="1">
      <c r="A50" s="14"/>
      <c r="B50" s="12"/>
      <c r="C50" s="13"/>
      <c r="D50" s="12"/>
      <c r="E50" s="62">
        <v>1</v>
      </c>
      <c r="F50" s="159"/>
      <c r="G50" s="159"/>
      <c r="H50" s="167">
        <f t="shared" si="4"/>
        <v>0</v>
      </c>
      <c r="I50" s="159">
        <v>4</v>
      </c>
      <c r="J50" s="167">
        <f t="shared" si="1"/>
        <v>4</v>
      </c>
      <c r="K50" s="258"/>
      <c r="L50" s="257"/>
      <c r="M50" s="168">
        <f t="shared" si="7"/>
        <v>0</v>
      </c>
      <c r="N50" s="258"/>
    </row>
    <row r="51" spans="1:14" ht="12.75" customHeight="1">
      <c r="A51" s="56"/>
      <c r="B51" s="314" t="s">
        <v>20</v>
      </c>
      <c r="C51" s="314"/>
      <c r="D51" s="314"/>
      <c r="E51" s="314"/>
      <c r="F51" s="160">
        <f t="shared" ref="F51:N51" si="8">SUM(F38:F50)</f>
        <v>2</v>
      </c>
      <c r="G51" s="160">
        <f t="shared" si="8"/>
        <v>0</v>
      </c>
      <c r="H51" s="160">
        <f t="shared" si="8"/>
        <v>2</v>
      </c>
      <c r="I51" s="160">
        <f t="shared" si="8"/>
        <v>4</v>
      </c>
      <c r="J51" s="160">
        <f t="shared" si="8"/>
        <v>6</v>
      </c>
      <c r="K51" s="160">
        <f t="shared" si="8"/>
        <v>0</v>
      </c>
      <c r="L51" s="160">
        <f t="shared" si="8"/>
        <v>1</v>
      </c>
      <c r="M51" s="160">
        <f t="shared" si="8"/>
        <v>1</v>
      </c>
      <c r="N51" s="160">
        <f t="shared" si="8"/>
        <v>1</v>
      </c>
    </row>
    <row r="52" spans="1:14">
      <c r="A52" s="56"/>
      <c r="B52" s="309" t="s">
        <v>37</v>
      </c>
      <c r="C52" s="310"/>
      <c r="D52" s="310"/>
      <c r="E52" s="311"/>
      <c r="F52" s="158"/>
      <c r="G52" s="158"/>
      <c r="H52" s="158"/>
      <c r="I52" s="158"/>
      <c r="J52" s="158"/>
      <c r="K52" s="158"/>
      <c r="L52" s="158"/>
      <c r="M52" s="158">
        <f>SUM(K52:L52)</f>
        <v>0</v>
      </c>
      <c r="N52" s="158"/>
    </row>
    <row r="53" spans="1:14" ht="12.75" customHeight="1">
      <c r="A53" s="56"/>
      <c r="B53" s="313" t="s">
        <v>40</v>
      </c>
      <c r="C53" s="313"/>
      <c r="D53" s="313"/>
      <c r="E53" s="313"/>
      <c r="F53" s="169">
        <f t="shared" ref="F53:J53" si="9">+F23+F37+F51+F52</f>
        <v>869</v>
      </c>
      <c r="G53" s="169">
        <f t="shared" si="9"/>
        <v>17</v>
      </c>
      <c r="H53" s="169">
        <f t="shared" si="9"/>
        <v>886</v>
      </c>
      <c r="I53" s="169">
        <f t="shared" si="9"/>
        <v>36</v>
      </c>
      <c r="J53" s="169">
        <f t="shared" si="9"/>
        <v>922</v>
      </c>
      <c r="K53" s="169">
        <f>+K23+K37+K51+K52</f>
        <v>156</v>
      </c>
      <c r="L53" s="169">
        <f t="shared" ref="L53:N53" si="10">+L23+L37+L51+L52</f>
        <v>66</v>
      </c>
      <c r="M53" s="169">
        <f t="shared" si="10"/>
        <v>222</v>
      </c>
      <c r="N53" s="169">
        <f t="shared" si="10"/>
        <v>87</v>
      </c>
    </row>
    <row r="54" spans="1:14">
      <c r="A54" s="56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4">
      <c r="A55" s="56"/>
      <c r="B55" s="58" t="s">
        <v>38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</row>
  </sheetData>
  <protectedRanges>
    <protectedRange sqref="D2:J3 F4" name="Cabecalho_1"/>
    <protectedRange sqref="F10:G22 I10:I22 K10:L22 N10:N22 F24:G36 I24:I36 K24:L36 N24:N36 F38:G50 I38:I50 K38:L50 N38:N50 F52:N52" name="dados a serem preenchidos pelos TRTs"/>
  </protectedRanges>
  <mergeCells count="19">
    <mergeCell ref="B37:E37"/>
    <mergeCell ref="B51:E51"/>
    <mergeCell ref="B52:E52"/>
    <mergeCell ref="D2:J2"/>
    <mergeCell ref="D3:J3"/>
    <mergeCell ref="B4:E4"/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</mergeCells>
  <pageMargins left="0.511811024" right="0.511811024" top="0.78740157499999996" bottom="0.78740157499999996" header="0.31496062000000002" footer="0.31496062000000002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27</vt:i4>
      </vt:variant>
    </vt:vector>
  </HeadingPairs>
  <TitlesOfParts>
    <vt:vector size="27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Plan1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c060706</cp:lastModifiedBy>
  <cp:lastPrinted>2016-09-23T14:26:18Z</cp:lastPrinted>
  <dcterms:created xsi:type="dcterms:W3CDTF">2010-01-11T15:46:31Z</dcterms:created>
  <dcterms:modified xsi:type="dcterms:W3CDTF">2019-01-25T16:24:55Z</dcterms:modified>
</cp:coreProperties>
</file>