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nexo 3-A" sheetId="1" r:id="rId1"/>
  </sheets>
  <calcPr calcId="145621" iterateDelta="1E-4"/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17" i="1"/>
  <c r="Q55" i="1" l="1"/>
  <c r="Q54" i="1"/>
  <c r="Q53" i="1"/>
  <c r="Q52" i="1"/>
  <c r="Q51" i="1"/>
  <c r="Q50" i="1"/>
  <c r="Q49" i="1"/>
  <c r="Q48" i="1"/>
  <c r="Q47" i="1"/>
  <c r="P55" i="1"/>
  <c r="P54" i="1"/>
  <c r="P53" i="1"/>
  <c r="P52" i="1"/>
  <c r="P51" i="1"/>
  <c r="P50" i="1"/>
  <c r="P49" i="1"/>
  <c r="P48" i="1"/>
  <c r="P47" i="1"/>
  <c r="O55" i="1"/>
  <c r="O54" i="1"/>
  <c r="O53" i="1"/>
  <c r="O52" i="1"/>
  <c r="O51" i="1"/>
  <c r="O50" i="1"/>
  <c r="O49" i="1"/>
  <c r="O48" i="1"/>
  <c r="O47" i="1"/>
  <c r="G55" i="1"/>
  <c r="G54" i="1"/>
  <c r="G53" i="1"/>
  <c r="G52" i="1"/>
  <c r="G51" i="1"/>
  <c r="G50" i="1"/>
  <c r="G49" i="1"/>
  <c r="G48" i="1"/>
  <c r="G47" i="1"/>
  <c r="Q46" i="1" l="1"/>
  <c r="P46" i="1"/>
  <c r="O46" i="1"/>
  <c r="G46" i="1"/>
  <c r="Q45" i="1"/>
  <c r="P45" i="1"/>
  <c r="O45" i="1"/>
  <c r="G45" i="1"/>
  <c r="Q44" i="1"/>
  <c r="P44" i="1"/>
  <c r="O44" i="1"/>
  <c r="G44" i="1"/>
  <c r="Q43" i="1"/>
  <c r="P43" i="1"/>
  <c r="O43" i="1"/>
  <c r="G43" i="1"/>
  <c r="Q42" i="1"/>
  <c r="P42" i="1"/>
  <c r="O42" i="1"/>
  <c r="G42" i="1"/>
  <c r="Q41" i="1"/>
  <c r="P41" i="1"/>
  <c r="O41" i="1"/>
  <c r="G41" i="1"/>
  <c r="Q40" i="1"/>
  <c r="P40" i="1"/>
  <c r="O40" i="1"/>
  <c r="G40" i="1"/>
  <c r="Q39" i="1"/>
  <c r="P39" i="1"/>
  <c r="O39" i="1"/>
  <c r="G39" i="1"/>
  <c r="Q38" i="1"/>
  <c r="P38" i="1"/>
  <c r="O38" i="1"/>
  <c r="G38" i="1"/>
  <c r="Q37" i="1"/>
  <c r="P37" i="1"/>
  <c r="O37" i="1"/>
  <c r="G37" i="1"/>
  <c r="Q36" i="1"/>
  <c r="P36" i="1"/>
  <c r="O36" i="1"/>
  <c r="G36" i="1"/>
  <c r="Q35" i="1"/>
  <c r="P35" i="1"/>
  <c r="O35" i="1"/>
  <c r="G35" i="1"/>
  <c r="Q34" i="1"/>
  <c r="P34" i="1"/>
  <c r="O34" i="1"/>
  <c r="G34" i="1"/>
  <c r="Q33" i="1"/>
  <c r="P33" i="1"/>
  <c r="O33" i="1"/>
  <c r="G33" i="1"/>
  <c r="Q32" i="1"/>
  <c r="P32" i="1"/>
  <c r="O32" i="1"/>
  <c r="G32" i="1"/>
  <c r="Q31" i="1"/>
  <c r="P31" i="1"/>
  <c r="O31" i="1"/>
  <c r="G31" i="1"/>
  <c r="Q30" i="1"/>
  <c r="P30" i="1"/>
  <c r="O30" i="1"/>
  <c r="G30" i="1"/>
  <c r="Q29" i="1"/>
  <c r="P29" i="1"/>
  <c r="O29" i="1"/>
  <c r="M29" i="1"/>
  <c r="G29" i="1"/>
  <c r="Q28" i="1"/>
  <c r="P28" i="1"/>
  <c r="O28" i="1"/>
  <c r="M28" i="1"/>
  <c r="G28" i="1"/>
  <c r="Q27" i="1"/>
  <c r="P27" i="1"/>
  <c r="O27" i="1"/>
  <c r="M27" i="1"/>
  <c r="G27" i="1"/>
  <c r="Q26" i="1"/>
  <c r="P26" i="1"/>
  <c r="O26" i="1"/>
  <c r="M26" i="1"/>
  <c r="G26" i="1"/>
  <c r="Q25" i="1"/>
  <c r="P25" i="1"/>
  <c r="O25" i="1"/>
  <c r="M25" i="1"/>
  <c r="G25" i="1"/>
  <c r="Q24" i="1"/>
  <c r="P24" i="1"/>
  <c r="O24" i="1"/>
  <c r="M24" i="1"/>
  <c r="G24" i="1"/>
  <c r="Q23" i="1"/>
  <c r="P23" i="1"/>
  <c r="O23" i="1"/>
  <c r="M23" i="1"/>
  <c r="G23" i="1"/>
  <c r="Q22" i="1"/>
  <c r="P22" i="1"/>
  <c r="O22" i="1"/>
  <c r="M22" i="1"/>
  <c r="G22" i="1"/>
  <c r="Q21" i="1"/>
  <c r="P21" i="1"/>
  <c r="O21" i="1"/>
  <c r="M21" i="1"/>
  <c r="G21" i="1"/>
  <c r="Q20" i="1"/>
  <c r="P20" i="1"/>
  <c r="O20" i="1"/>
  <c r="M20" i="1"/>
  <c r="G20" i="1"/>
  <c r="Q19" i="1"/>
  <c r="P19" i="1"/>
  <c r="O19" i="1"/>
  <c r="M19" i="1"/>
  <c r="G19" i="1"/>
  <c r="Q18" i="1"/>
  <c r="P18" i="1"/>
  <c r="O18" i="1"/>
  <c r="M18" i="1"/>
  <c r="G18" i="1"/>
  <c r="Q17" i="1"/>
  <c r="P17" i="1"/>
  <c r="O17" i="1"/>
  <c r="M17" i="1"/>
  <c r="G17" i="1"/>
</calcChain>
</file>

<file path=xl/sharedStrings.xml><?xml version="1.0" encoding="utf-8"?>
<sst xmlns="http://schemas.openxmlformats.org/spreadsheetml/2006/main" count="79" uniqueCount="39">
  <si>
    <t>PODER JUDICIÁRIO</t>
  </si>
  <si>
    <t>Consolidado da Justiça do Trabalho</t>
  </si>
  <si>
    <t>RESOLUÇÃO 102 CNJ - ANEXO III A - ESTRUTURA REMUNERATÓRIA DOS CARGOS EFETIVOS</t>
  </si>
  <si>
    <t>(Portaria Conjunta nº 5/SOF/SEGEP/MP, ANEXO II, Tabela 1)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</si>
  <si>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</si>
  <si>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</si>
  <si>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</si>
  <si>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</si>
  <si>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</si>
  <si>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</si>
  <si>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</si>
  <si>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</si>
  <si>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</si>
  <si>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GAS</t>
  </si>
  <si>
    <t>AQ TREINAMENTO</t>
  </si>
  <si>
    <t>GAE</t>
  </si>
  <si>
    <t>AQ  Títulos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</si>
  <si>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</si>
  <si>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</si>
  <si>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</si>
  <si>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</si>
  <si>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</si>
  <si>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</si>
  <si>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</si>
  <si>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</si>
  <si>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</si>
  <si>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</si>
  <si>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</si>
  <si>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</si>
  <si>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</si>
  <si>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É</t>
  </si>
  <si>
    <t>M</t>
  </si>
  <si>
    <t>D</t>
  </si>
  <si>
    <t>F</t>
  </si>
  <si>
    <t>X</t>
  </si>
  <si>
    <t>Secretaria de Gestão de Pessoas CSJT</t>
  </si>
  <si>
    <t>Observações: a) Legislação de referência: Lei nº 11.416, de 15/12/2006, Lei nº 13.317, de 20/7/2016 e Lei nº 14.523, de 9/1/2023.</t>
  </si>
  <si>
    <t>Data de início da vigência: 1º/2/2025</t>
  </si>
  <si>
    <t>Data de referência: 31/8/2025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</si>
</sst>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0.0%"/>
    <numFmt numFmtId="165" formatCode="General&quot; &quot;"/>
    <numFmt numFmtId="166" formatCode="#,##0&quot; &quot;;&quot;(&quot;#,##0&quot;)&quot;;&quot;- &quot;;@&quot; &quot;"/>
    <numFmt numFmtId="167" formatCode="#,##0.00&quot; &quot;;&quot;(&quot;#,##0.00&quot;)&quot;;&quot;-&quot;#&quot; &quot;;@&quot; &quot;"/>
    <numFmt numFmtId="168" formatCode="[$-416]#,##0.00&quot; &quot;;[Red][$-416]&quot;(&quot;#,##0.00&quot;)&quot;"/>
    <numFmt numFmtId="169" formatCode="&quot;$&quot;#,##0&quot; &quot;;&quot;($&quot;#,##0&quot;)&quot;"/>
    <numFmt numFmtId="170" formatCode="0.000000"/>
    <numFmt numFmtId="171" formatCode="yyyy&quot;:&quot;mm"/>
    <numFmt numFmtId="172" formatCode="[$€-416]#,##0.00&quot; &quot;;[$€-416]&quot;(&quot;#,##0.00&quot;)&quot;;[$€-416]&quot;-&quot;#&quot; &quot;"/>
    <numFmt numFmtId="173" formatCode="0.0000000"/>
    <numFmt numFmtId="174" formatCode="%#,#00"/>
    <numFmt numFmtId="175" formatCode="#.#####"/>
    <numFmt numFmtId="176" formatCode="[$R$-416]&quot; &quot;#,##0.00;[Red]&quot;-&quot;[$R$-416]&quot; &quot;#,##0.00"/>
    <numFmt numFmtId="177" formatCode="[$-416]#,##0&quot; &quot;;[Red][$-416]&quot;(&quot;#,##0&quot;)&quot;"/>
    <numFmt numFmtId="178" formatCode="#,##0.000000"/>
    <numFmt numFmtId="179" formatCode="#,##0.00&quot; &quot;;#,##0.00&quot; &quot;;&quot;-&quot;#&quot; &quot;;@&quot; &quot;"/>
    <numFmt numFmtId="180" formatCode="0.000"/>
    <numFmt numFmtId="181" formatCode="mm/yy"/>
    <numFmt numFmtId="182" formatCode="#.###,"/>
  </numFmts>
  <fonts count="52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9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8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9"/>
      <color rgb="FFFF0000"/>
      <name val="Arial"/>
      <family val="2"/>
      <charset val="1"/>
    </font>
    <font>
      <sz val="9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Arial1"/>
    </font>
    <font>
      <sz val="10"/>
      <color rgb="FFFFFFFF"/>
      <name val="Arial1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"/>
      <family val="2"/>
    </font>
    <font>
      <b/>
      <sz val="10"/>
      <color rgb="FFFFFFFF"/>
      <name val="Arial1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808080"/>
      <name val="Arial1"/>
    </font>
    <font>
      <b/>
      <i/>
      <sz val="16"/>
      <color theme="1"/>
      <name val="Arial1"/>
    </font>
    <font>
      <b/>
      <sz val="24"/>
      <color rgb="FF000000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u/>
      <sz val="10"/>
      <color rgb="FF0000EE"/>
      <name val="Arial1"/>
    </font>
    <font>
      <i/>
      <sz val="12"/>
      <color theme="1"/>
      <name val="Times New Roman"/>
      <family val="1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0"/>
      <color rgb="FFCC0000"/>
      <name val="Arial1"/>
    </font>
  </fonts>
  <fills count="36">
    <fill>
      <patternFill patternType="none"/>
    </fill>
    <fill>
      <patternFill patternType="gray125"/>
    </fill>
    <fill>
      <patternFill patternType="solid">
        <fgColor rgb="FFBFBFBF"/>
        <bgColor rgb="FFC3D69B"/>
      </patternFill>
    </fill>
    <fill>
      <patternFill patternType="solid">
        <fgColor rgb="FFD9D9D9"/>
        <bgColor rgb="FFDCE6F2"/>
      </patternFill>
    </fill>
    <fill>
      <patternFill patternType="solid">
        <fgColor rgb="FFC3D69B"/>
        <bgColor rgb="FFBFBFBF"/>
      </patternFill>
    </fill>
    <fill>
      <patternFill patternType="solid">
        <fgColor rgb="FFEBF1DE"/>
        <bgColor rgb="FFFDEADA"/>
      </patternFill>
    </fill>
    <fill>
      <patternFill patternType="solid">
        <fgColor rgb="FF95B3D7"/>
        <bgColor rgb="FF9999FF"/>
      </patternFill>
    </fill>
    <fill>
      <patternFill patternType="solid">
        <fgColor rgb="FFDCE6F2"/>
        <bgColor rgb="FFD9D9D9"/>
      </patternFill>
    </fill>
    <fill>
      <patternFill patternType="solid">
        <fgColor rgb="FFFAC090"/>
        <bgColor rgb="FFC3D69B"/>
      </patternFill>
    </fill>
    <fill>
      <patternFill patternType="solid">
        <fgColor rgb="FFFDEADA"/>
        <bgColor rgb="FFEBF1DE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CC0000"/>
        <bgColor rgb="FFCC00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auto="1"/>
      </bottom>
      <diagonal/>
    </border>
  </borders>
  <cellStyleXfs count="399">
    <xf numFmtId="0" fontId="0" fillId="0" borderId="0"/>
    <xf numFmtId="0" fontId="9" fillId="0" borderId="0"/>
    <xf numFmtId="0" fontId="10" fillId="10" borderId="0"/>
    <xf numFmtId="0" fontId="10" fillId="11" borderId="0"/>
    <xf numFmtId="0" fontId="10" fillId="12" borderId="0"/>
    <xf numFmtId="0" fontId="10" fillId="13" borderId="0"/>
    <xf numFmtId="0" fontId="10" fillId="14" borderId="0"/>
    <xf numFmtId="0" fontId="10" fillId="15" borderId="0"/>
    <xf numFmtId="0" fontId="10" fillId="10" borderId="0"/>
    <xf numFmtId="0" fontId="10" fillId="10" borderId="0"/>
    <xf numFmtId="0" fontId="10" fillId="10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1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2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3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14" borderId="0"/>
    <xf numFmtId="0" fontId="10" fillId="14" borderId="0"/>
    <xf numFmtId="0" fontId="10" fillId="14" borderId="0"/>
    <xf numFmtId="0" fontId="10" fillId="15" borderId="0"/>
    <xf numFmtId="0" fontId="10" fillId="15" borderId="0"/>
    <xf numFmtId="0" fontId="10" fillId="15" borderId="0"/>
    <xf numFmtId="0" fontId="10" fillId="15" borderId="0"/>
    <xf numFmtId="0" fontId="10" fillId="16" borderId="0"/>
    <xf numFmtId="0" fontId="10" fillId="17" borderId="0"/>
    <xf numFmtId="0" fontId="10" fillId="18" borderId="0"/>
    <xf numFmtId="0" fontId="10" fillId="19" borderId="0"/>
    <xf numFmtId="0" fontId="10" fillId="13" borderId="0"/>
    <xf numFmtId="0" fontId="10" fillId="17" borderId="0"/>
    <xf numFmtId="0" fontId="10" fillId="20" borderId="0"/>
    <xf numFmtId="0" fontId="10" fillId="17" borderId="0"/>
    <xf numFmtId="0" fontId="10" fillId="17" borderId="0"/>
    <xf numFmtId="0" fontId="10" fillId="17" borderId="0"/>
    <xf numFmtId="0" fontId="10" fillId="17" borderId="0"/>
    <xf numFmtId="0" fontId="10" fillId="17" borderId="0"/>
    <xf numFmtId="0" fontId="10" fillId="18" borderId="0"/>
    <xf numFmtId="0" fontId="10" fillId="18" borderId="0"/>
    <xf numFmtId="0" fontId="10" fillId="18" borderId="0"/>
    <xf numFmtId="0" fontId="10" fillId="18" borderId="0"/>
    <xf numFmtId="0" fontId="10" fillId="18" borderId="0"/>
    <xf numFmtId="0" fontId="10" fillId="19" borderId="0"/>
    <xf numFmtId="0" fontId="10" fillId="19" borderId="0"/>
    <xf numFmtId="0" fontId="10" fillId="19" borderId="0"/>
    <xf numFmtId="0" fontId="10" fillId="19" borderId="0"/>
    <xf numFmtId="0" fontId="10" fillId="19" borderId="0"/>
    <xf numFmtId="0" fontId="10" fillId="13" borderId="0"/>
    <xf numFmtId="0" fontId="10" fillId="13" borderId="0"/>
    <xf numFmtId="0" fontId="10" fillId="13" borderId="0"/>
    <xf numFmtId="0" fontId="10" fillId="13" borderId="0"/>
    <xf numFmtId="0" fontId="10" fillId="13" borderId="0"/>
    <xf numFmtId="0" fontId="10" fillId="17" borderId="0"/>
    <xf numFmtId="0" fontId="10" fillId="17" borderId="0"/>
    <xf numFmtId="0" fontId="10" fillId="17" borderId="0"/>
    <xf numFmtId="0" fontId="10" fillId="17" borderId="0"/>
    <xf numFmtId="0" fontId="10" fillId="17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0" fillId="20" borderId="0"/>
    <xf numFmtId="0" fontId="11" fillId="21" borderId="0"/>
    <xf numFmtId="0" fontId="11" fillId="18" borderId="0"/>
    <xf numFmtId="0" fontId="11" fillId="19" borderId="0"/>
    <xf numFmtId="0" fontId="11" fillId="22" borderId="0"/>
    <xf numFmtId="0" fontId="11" fillId="23" borderId="0"/>
    <xf numFmtId="0" fontId="11" fillId="24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21" borderId="0"/>
    <xf numFmtId="0" fontId="11" fillId="18" borderId="0"/>
    <xf numFmtId="0" fontId="11" fillId="18" borderId="0"/>
    <xf numFmtId="0" fontId="11" fillId="18" borderId="0"/>
    <xf numFmtId="0" fontId="11" fillId="18" borderId="0"/>
    <xf numFmtId="0" fontId="11" fillId="18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19" borderId="0"/>
    <xf numFmtId="0" fontId="11" fillId="22" borderId="0"/>
    <xf numFmtId="0" fontId="11" fillId="22" borderId="0"/>
    <xf numFmtId="0" fontId="11" fillId="22" borderId="0"/>
    <xf numFmtId="0" fontId="11" fillId="22" borderId="0"/>
    <xf numFmtId="0" fontId="11" fillId="22" borderId="0"/>
    <xf numFmtId="0" fontId="11" fillId="23" borderId="0"/>
    <xf numFmtId="0" fontId="11" fillId="23" borderId="0"/>
    <xf numFmtId="0" fontId="11" fillId="23" borderId="0"/>
    <xf numFmtId="0" fontId="11" fillId="23" borderId="0"/>
    <xf numFmtId="0" fontId="11" fillId="23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1" fillId="24" borderId="0"/>
    <xf numFmtId="0" fontId="12" fillId="0" borderId="0"/>
    <xf numFmtId="0" fontId="13" fillId="25" borderId="0"/>
    <xf numFmtId="0" fontId="13" fillId="26" borderId="0"/>
    <xf numFmtId="0" fontId="12" fillId="27" borderId="0"/>
    <xf numFmtId="0" fontId="11" fillId="28" borderId="0"/>
    <xf numFmtId="0" fontId="11" fillId="29" borderId="0"/>
    <xf numFmtId="0" fontId="11" fillId="30" borderId="0"/>
    <xf numFmtId="0" fontId="11" fillId="22" borderId="0"/>
    <xf numFmtId="0" fontId="11" fillId="23" borderId="0"/>
    <xf numFmtId="0" fontId="11" fillId="31" borderId="0"/>
    <xf numFmtId="165" fontId="14" fillId="0" borderId="6"/>
    <xf numFmtId="0" fontId="15" fillId="11" borderId="0"/>
    <xf numFmtId="165" fontId="16" fillId="0" borderId="0">
      <alignment vertical="top"/>
    </xf>
    <xf numFmtId="165" fontId="17" fillId="0" borderId="0">
      <alignment horizontal="right"/>
    </xf>
    <xf numFmtId="165" fontId="17" fillId="0" borderId="0">
      <alignment horizontal="left"/>
    </xf>
    <xf numFmtId="0" fontId="18" fillId="12" borderId="0"/>
    <xf numFmtId="0" fontId="18" fillId="12" borderId="0"/>
    <xf numFmtId="0" fontId="18" fillId="12" borderId="0"/>
    <xf numFmtId="0" fontId="18" fillId="12" borderId="0"/>
    <xf numFmtId="0" fontId="18" fillId="12" borderId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16" borderId="7"/>
    <xf numFmtId="0" fontId="23" fillId="16" borderId="7"/>
    <xf numFmtId="0" fontId="23" fillId="16" borderId="7"/>
    <xf numFmtId="0" fontId="23" fillId="16" borderId="7"/>
    <xf numFmtId="0" fontId="23" fillId="16" borderId="7"/>
    <xf numFmtId="0" fontId="23" fillId="16" borderId="7"/>
    <xf numFmtId="0" fontId="24" fillId="0" borderId="0">
      <alignment vertical="center"/>
    </xf>
    <xf numFmtId="0" fontId="25" fillId="32" borderId="8"/>
    <xf numFmtId="0" fontId="25" fillId="32" borderId="8"/>
    <xf numFmtId="0" fontId="25" fillId="32" borderId="8"/>
    <xf numFmtId="0" fontId="25" fillId="32" borderId="8"/>
    <xf numFmtId="0" fontId="25" fillId="32" borderId="8"/>
    <xf numFmtId="0" fontId="26" fillId="0" borderId="9"/>
    <xf numFmtId="0" fontId="26" fillId="0" borderId="9"/>
    <xf numFmtId="0" fontId="26" fillId="0" borderId="9"/>
    <xf numFmtId="0" fontId="26" fillId="0" borderId="9"/>
    <xf numFmtId="0" fontId="26" fillId="0" borderId="9"/>
    <xf numFmtId="0" fontId="25" fillId="32" borderId="8"/>
    <xf numFmtId="4" fontId="10" fillId="0" borderId="0"/>
    <xf numFmtId="166" fontId="10" fillId="0" borderId="0"/>
    <xf numFmtId="167" fontId="27" fillId="0" borderId="0"/>
    <xf numFmtId="167" fontId="27" fillId="0" borderId="0"/>
    <xf numFmtId="168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8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29" borderId="0"/>
    <xf numFmtId="0" fontId="11" fillId="30" borderId="0"/>
    <xf numFmtId="0" fontId="11" fillId="30" borderId="0"/>
    <xf numFmtId="0" fontId="11" fillId="30" borderId="0"/>
    <xf numFmtId="0" fontId="11" fillId="30" borderId="0"/>
    <xf numFmtId="0" fontId="11" fillId="30" borderId="0"/>
    <xf numFmtId="0" fontId="11" fillId="22" borderId="0"/>
    <xf numFmtId="0" fontId="11" fillId="22" borderId="0"/>
    <xf numFmtId="0" fontId="11" fillId="22" borderId="0"/>
    <xf numFmtId="0" fontId="11" fillId="22" borderId="0"/>
    <xf numFmtId="0" fontId="11" fillId="22" borderId="0"/>
    <xf numFmtId="0" fontId="11" fillId="23" borderId="0"/>
    <xf numFmtId="0" fontId="11" fillId="23" borderId="0"/>
    <xf numFmtId="0" fontId="11" fillId="23" borderId="0"/>
    <xf numFmtId="0" fontId="11" fillId="23" borderId="0"/>
    <xf numFmtId="0" fontId="11" fillId="23" borderId="0"/>
    <xf numFmtId="0" fontId="11" fillId="31" borderId="0"/>
    <xf numFmtId="0" fontId="11" fillId="31" borderId="0"/>
    <xf numFmtId="0" fontId="11" fillId="31" borderId="0"/>
    <xf numFmtId="0" fontId="11" fillId="31" borderId="0"/>
    <xf numFmtId="0" fontId="11" fillId="31" borderId="0"/>
    <xf numFmtId="0" fontId="28" fillId="15" borderId="7"/>
    <xf numFmtId="0" fontId="28" fillId="15" borderId="7"/>
    <xf numFmtId="0" fontId="28" fillId="15" borderId="7"/>
    <xf numFmtId="0" fontId="28" fillId="15" borderId="7"/>
    <xf numFmtId="0" fontId="28" fillId="16" borderId="7"/>
    <xf numFmtId="0" fontId="29" fillId="33" borderId="0"/>
    <xf numFmtId="172" fontId="27" fillId="0" borderId="0"/>
    <xf numFmtId="0" fontId="27" fillId="0" borderId="0"/>
    <xf numFmtId="172" fontId="27" fillId="0" borderId="0"/>
    <xf numFmtId="9" fontId="9" fillId="0" borderId="0"/>
    <xf numFmtId="0" fontId="30" fillId="0" borderId="0"/>
    <xf numFmtId="0" fontId="31" fillId="0" borderId="10">
      <alignment horizontal="center"/>
    </xf>
    <xf numFmtId="2" fontId="10" fillId="0" borderId="0"/>
    <xf numFmtId="2" fontId="10" fillId="0" borderId="0"/>
    <xf numFmtId="0" fontId="32" fillId="0" borderId="0">
      <alignment horizontal="left"/>
    </xf>
    <xf numFmtId="0" fontId="33" fillId="0" borderId="0"/>
    <xf numFmtId="0" fontId="18" fillId="12" borderId="0"/>
    <xf numFmtId="0" fontId="34" fillId="0" borderId="0">
      <alignment horizontal="center"/>
    </xf>
    <xf numFmtId="0" fontId="35" fillId="0" borderId="0"/>
    <xf numFmtId="0" fontId="36" fillId="0" borderId="11"/>
    <xf numFmtId="0" fontId="37" fillId="0" borderId="12"/>
    <xf numFmtId="0" fontId="38" fillId="0" borderId="13"/>
    <xf numFmtId="0" fontId="38" fillId="0" borderId="0"/>
    <xf numFmtId="0" fontId="34" fillId="0" borderId="0">
      <alignment horizontal="center" textRotation="90"/>
    </xf>
    <xf numFmtId="0" fontId="39" fillId="0" borderId="0"/>
    <xf numFmtId="0" fontId="15" fillId="11" borderId="0"/>
    <xf numFmtId="0" fontId="15" fillId="11" borderId="0"/>
    <xf numFmtId="0" fontId="15" fillId="11" borderId="0"/>
    <xf numFmtId="0" fontId="15" fillId="11" borderId="0"/>
    <xf numFmtId="0" fontId="15" fillId="11" borderId="0"/>
    <xf numFmtId="0" fontId="14" fillId="0" borderId="0"/>
    <xf numFmtId="0" fontId="28" fillId="15" borderId="7"/>
    <xf numFmtId="0" fontId="31" fillId="0" borderId="10">
      <alignment horizontal="center"/>
    </xf>
    <xf numFmtId="0" fontId="40" fillId="0" borderId="14">
      <alignment horizontal="center"/>
    </xf>
    <xf numFmtId="173" fontId="10" fillId="0" borderId="0"/>
    <xf numFmtId="0" fontId="26" fillId="0" borderId="9"/>
    <xf numFmtId="167" fontId="10" fillId="0" borderId="0"/>
    <xf numFmtId="167" fontId="27" fillId="0" borderId="0"/>
    <xf numFmtId="169" fontId="10" fillId="0" borderId="0"/>
    <xf numFmtId="0" fontId="41" fillId="34" borderId="0"/>
    <xf numFmtId="0" fontId="41" fillId="34" borderId="0"/>
    <xf numFmtId="0" fontId="41" fillId="34" borderId="0"/>
    <xf numFmtId="0" fontId="41" fillId="34" borderId="0"/>
    <xf numFmtId="0" fontId="41" fillId="34" borderId="0"/>
    <xf numFmtId="0" fontId="41" fillId="34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35" borderId="15"/>
    <xf numFmtId="0" fontId="27" fillId="35" borderId="15"/>
    <xf numFmtId="0" fontId="27" fillId="35" borderId="15"/>
    <xf numFmtId="0" fontId="27" fillId="35" borderId="15"/>
    <xf numFmtId="0" fontId="27" fillId="35" borderId="15"/>
    <xf numFmtId="0" fontId="27" fillId="35" borderId="15"/>
    <xf numFmtId="0" fontId="42" fillId="16" borderId="16"/>
    <xf numFmtId="10" fontId="10" fillId="0" borderId="0"/>
    <xf numFmtId="174" fontId="19" fillId="0" borderId="0">
      <protection locked="0"/>
    </xf>
    <xf numFmtId="175" fontId="19" fillId="0" borderId="0">
      <protection locked="0"/>
    </xf>
    <xf numFmtId="9" fontId="27" fillId="0" borderId="0"/>
    <xf numFmtId="9" fontId="9" fillId="0" borderId="0"/>
    <xf numFmtId="9" fontId="10" fillId="0" borderId="0"/>
    <xf numFmtId="9" fontId="27" fillId="0" borderId="0"/>
    <xf numFmtId="9" fontId="27" fillId="0" borderId="0"/>
    <xf numFmtId="9" fontId="10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9" fontId="27" fillId="0" borderId="0"/>
    <xf numFmtId="0" fontId="43" fillId="0" borderId="0"/>
    <xf numFmtId="176" fontId="43" fillId="0" borderId="0"/>
    <xf numFmtId="0" fontId="17" fillId="0" borderId="0"/>
    <xf numFmtId="0" fontId="42" fillId="16" borderId="16"/>
    <xf numFmtId="0" fontId="42" fillId="16" borderId="16"/>
    <xf numFmtId="0" fontId="42" fillId="16" borderId="16"/>
    <xf numFmtId="0" fontId="42" fillId="16" borderId="16"/>
    <xf numFmtId="0" fontId="42" fillId="16" borderId="16"/>
    <xf numFmtId="177" fontId="10" fillId="0" borderId="0"/>
    <xf numFmtId="177" fontId="44" fillId="0" borderId="17"/>
    <xf numFmtId="178" fontId="27" fillId="0" borderId="0">
      <protection locked="0"/>
    </xf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27" fillId="0" borderId="0"/>
    <xf numFmtId="167" fontId="10" fillId="0" borderId="0"/>
    <xf numFmtId="179" fontId="27" fillId="0" borderId="0"/>
    <xf numFmtId="0" fontId="9" fillId="0" borderId="0"/>
    <xf numFmtId="167" fontId="27" fillId="0" borderId="0"/>
    <xf numFmtId="0" fontId="27" fillId="0" borderId="0"/>
    <xf numFmtId="167" fontId="27" fillId="0" borderId="0"/>
    <xf numFmtId="167" fontId="27" fillId="0" borderId="0"/>
    <xf numFmtId="167" fontId="27" fillId="0" borderId="0"/>
    <xf numFmtId="0" fontId="9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0" fontId="10" fillId="0" borderId="0"/>
    <xf numFmtId="181" fontId="10" fillId="0" borderId="0"/>
    <xf numFmtId="0" fontId="46" fillId="0" borderId="0"/>
    <xf numFmtId="0" fontId="47" fillId="0" borderId="18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48" fillId="0" borderId="0"/>
    <xf numFmtId="0" fontId="46" fillId="0" borderId="0"/>
    <xf numFmtId="0" fontId="37" fillId="0" borderId="12"/>
    <xf numFmtId="0" fontId="37" fillId="0" borderId="12"/>
    <xf numFmtId="0" fontId="37" fillId="0" borderId="12"/>
    <xf numFmtId="0" fontId="37" fillId="0" borderId="12"/>
    <xf numFmtId="0" fontId="37" fillId="0" borderId="12"/>
    <xf numFmtId="0" fontId="38" fillId="0" borderId="13"/>
    <xf numFmtId="0" fontId="38" fillId="0" borderId="13"/>
    <xf numFmtId="0" fontId="38" fillId="0" borderId="13"/>
    <xf numFmtId="0" fontId="38" fillId="0" borderId="13"/>
    <xf numFmtId="0" fontId="38" fillId="0" borderId="13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46" fillId="0" borderId="0"/>
    <xf numFmtId="0" fontId="47" fillId="0" borderId="18"/>
    <xf numFmtId="2" fontId="49" fillId="0" borderId="0">
      <protection locked="0"/>
    </xf>
    <xf numFmtId="2" fontId="49" fillId="0" borderId="0">
      <protection locked="0"/>
    </xf>
    <xf numFmtId="0" fontId="50" fillId="0" borderId="19"/>
    <xf numFmtId="0" fontId="50" fillId="0" borderId="19"/>
    <xf numFmtId="0" fontId="50" fillId="0" borderId="19"/>
    <xf numFmtId="0" fontId="50" fillId="0" borderId="19"/>
    <xf numFmtId="0" fontId="50" fillId="0" borderId="19"/>
    <xf numFmtId="175" fontId="19" fillId="0" borderId="0">
      <protection locked="0"/>
    </xf>
    <xf numFmtId="182" fontId="19" fillId="0" borderId="0">
      <protection locked="0"/>
    </xf>
    <xf numFmtId="0" fontId="27" fillId="0" borderId="0"/>
    <xf numFmtId="179" fontId="9" fillId="0" borderId="0"/>
    <xf numFmtId="167" fontId="27" fillId="0" borderId="0"/>
    <xf numFmtId="179" fontId="27" fillId="0" borderId="0"/>
    <xf numFmtId="167" fontId="27" fillId="0" borderId="0"/>
    <xf numFmtId="179" fontId="27" fillId="0" borderId="0"/>
    <xf numFmtId="3" fontId="10" fillId="0" borderId="0"/>
    <xf numFmtId="0" fontId="51" fillId="0" borderId="0"/>
    <xf numFmtId="0" fontId="45" fillId="0" borderId="0"/>
  </cellStyleXfs>
  <cellXfs count="48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/>
    </xf>
    <xf numFmtId="4" fontId="5" fillId="5" borderId="3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/>
    </xf>
    <xf numFmtId="4" fontId="5" fillId="7" borderId="3" xfId="0" applyNumberFormat="1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/>
    </xf>
    <xf numFmtId="4" fontId="5" fillId="9" borderId="3" xfId="0" applyNumberFormat="1" applyFont="1" applyFill="1" applyBorder="1" applyAlignment="1">
      <alignment horizontal="right" vertical="center"/>
    </xf>
    <xf numFmtId="0" fontId="5" fillId="8" borderId="0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8" fillId="0" borderId="0" xfId="0" applyFont="1"/>
    <xf numFmtId="4" fontId="5" fillId="7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/>
    </xf>
    <xf numFmtId="4" fontId="5" fillId="7" borderId="1" xfId="0" applyNumberFormat="1" applyFont="1" applyFill="1" applyBorder="1" applyAlignment="1">
      <alignment horizontal="right" vertical="center"/>
    </xf>
    <xf numFmtId="4" fontId="5" fillId="9" borderId="1" xfId="0" applyNumberFormat="1" applyFont="1" applyFill="1" applyBorder="1" applyAlignment="1">
      <alignment horizontal="right" vertical="center"/>
    </xf>
  </cellXfs>
  <cellStyles count="39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" xfId="110"/>
    <cellStyle name="Accent 1" xfId="111"/>
    <cellStyle name="Accent 2" xfId="112"/>
    <cellStyle name="Accent 3" xfId="113"/>
    <cellStyle name="Accent1" xfId="114"/>
    <cellStyle name="Accent2" xfId="115"/>
    <cellStyle name="Accent3" xfId="116"/>
    <cellStyle name="Accent4" xfId="117"/>
    <cellStyle name="Accent5" xfId="118"/>
    <cellStyle name="Accent6" xfId="119"/>
    <cellStyle name="b0let" xfId="120"/>
    <cellStyle name="Bad" xfId="121"/>
    <cellStyle name="Bol-Data" xfId="122"/>
    <cellStyle name="bolet" xfId="123"/>
    <cellStyle name="Boletim" xfId="124"/>
    <cellStyle name="Bom 2" xfId="125"/>
    <cellStyle name="Bom 2 2" xfId="126"/>
    <cellStyle name="Bom 2_05_Impactos_Demais PLs_2013_Dados CNJ de jul-12" xfId="127"/>
    <cellStyle name="Bom 3" xfId="128"/>
    <cellStyle name="Bom 4" xfId="129"/>
    <cellStyle name="Cabe‡alho 1" xfId="130"/>
    <cellStyle name="Cabe‡alho 2" xfId="131"/>
    <cellStyle name="Cabeçalho 1" xfId="132"/>
    <cellStyle name="Cabeçalho 2" xfId="133"/>
    <cellStyle name="Calculation" xfId="134"/>
    <cellStyle name="Cálculo 2" xfId="135"/>
    <cellStyle name="Cálculo 2 2" xfId="136"/>
    <cellStyle name="Cálculo 2_05_Impactos_Demais PLs_2013_Dados CNJ de jul-12" xfId="137"/>
    <cellStyle name="Cálculo 3" xfId="138"/>
    <cellStyle name="Cálculo 4" xfId="139"/>
    <cellStyle name="Capítulo" xfId="140"/>
    <cellStyle name="Célula de Verificação 2" xfId="141"/>
    <cellStyle name="Célula de Verificação 2 2" xfId="142"/>
    <cellStyle name="Célula de Verificação 2_05_Impactos_Demais PLs_2013_Dados CNJ de jul-12" xfId="143"/>
    <cellStyle name="Célula de Verificação 3" xfId="144"/>
    <cellStyle name="Célula de Verificação 4" xfId="145"/>
    <cellStyle name="Célula Vinculada 2" xfId="146"/>
    <cellStyle name="Célula Vinculada 2 2" xfId="147"/>
    <cellStyle name="Célula Vinculada 2_05_Impactos_Demais PLs_2013_Dados CNJ de jul-12" xfId="148"/>
    <cellStyle name="Célula Vinculada 3" xfId="149"/>
    <cellStyle name="Célula Vinculada 4" xfId="150"/>
    <cellStyle name="Check Cell" xfId="151"/>
    <cellStyle name="Comma" xfId="152"/>
    <cellStyle name="Comma [0]_Auxiliar" xfId="153"/>
    <cellStyle name="Comma 2" xfId="154"/>
    <cellStyle name="Comma 3" xfId="155"/>
    <cellStyle name="Comma_Agenda" xfId="156"/>
    <cellStyle name="Comma0" xfId="157"/>
    <cellStyle name="Currency [0]_Auxiliar" xfId="158"/>
    <cellStyle name="Currency_Auxiliar" xfId="159"/>
    <cellStyle name="Currency0" xfId="160"/>
    <cellStyle name="Data" xfId="161"/>
    <cellStyle name="Date" xfId="162"/>
    <cellStyle name="Decimal 0, derecha" xfId="163"/>
    <cellStyle name="Decimal 2, derecha" xfId="164"/>
    <cellStyle name="Ênfase1 2" xfId="165"/>
    <cellStyle name="Ênfase1 2 2" xfId="166"/>
    <cellStyle name="Ênfase1 2_05_Impactos_Demais PLs_2013_Dados CNJ de jul-12" xfId="167"/>
    <cellStyle name="Ênfase1 3" xfId="168"/>
    <cellStyle name="Ênfase1 4" xfId="169"/>
    <cellStyle name="Ênfase2 2" xfId="170"/>
    <cellStyle name="Ênfase2 2 2" xfId="171"/>
    <cellStyle name="Ênfase2 2_05_Impactos_Demais PLs_2013_Dados CNJ de jul-12" xfId="172"/>
    <cellStyle name="Ênfase2 3" xfId="173"/>
    <cellStyle name="Ênfase2 4" xfId="174"/>
    <cellStyle name="Ênfase3 2" xfId="175"/>
    <cellStyle name="Ênfase3 2 2" xfId="176"/>
    <cellStyle name="Ênfase3 2_05_Impactos_Demais PLs_2013_Dados CNJ de jul-12" xfId="177"/>
    <cellStyle name="Ênfase3 3" xfId="178"/>
    <cellStyle name="Ênfase3 4" xfId="179"/>
    <cellStyle name="Ênfase4 2" xfId="180"/>
    <cellStyle name="Ênfase4 2 2" xfId="181"/>
    <cellStyle name="Ênfase4 2_05_Impactos_Demais PLs_2013_Dados CNJ de jul-12" xfId="182"/>
    <cellStyle name="Ênfase4 3" xfId="183"/>
    <cellStyle name="Ênfase4 4" xfId="184"/>
    <cellStyle name="Ênfase5 2" xfId="185"/>
    <cellStyle name="Ênfase5 2 2" xfId="186"/>
    <cellStyle name="Ênfase5 2_05_Impactos_Demais PLs_2013_Dados CNJ de jul-12" xfId="187"/>
    <cellStyle name="Ênfase5 3" xfId="188"/>
    <cellStyle name="Ênfase5 4" xfId="189"/>
    <cellStyle name="Ênfase6 2" xfId="190"/>
    <cellStyle name="Ênfase6 2 2" xfId="191"/>
    <cellStyle name="Ênfase6 2_05_Impactos_Demais PLs_2013_Dados CNJ de jul-12" xfId="192"/>
    <cellStyle name="Ênfase6 3" xfId="193"/>
    <cellStyle name="Ênfase6 4" xfId="194"/>
    <cellStyle name="Entrada 2" xfId="195"/>
    <cellStyle name="Entrada 2 2" xfId="196"/>
    <cellStyle name="Entrada 2_00_ANEXO V 2015 - VERSÃO INICIAL PLOA_2015" xfId="197"/>
    <cellStyle name="Entrada 3" xfId="198"/>
    <cellStyle name="Entrada 4" xfId="199"/>
    <cellStyle name="Error" xfId="200"/>
    <cellStyle name="Euro" xfId="201"/>
    <cellStyle name="Euro 2" xfId="202"/>
    <cellStyle name="Euro_00_ANEXO V 2015 - VERSÃO INICIAL PLOA_2015" xfId="203"/>
    <cellStyle name="Excel Built-in Percent" xfId="204"/>
    <cellStyle name="Explanatory Text" xfId="205"/>
    <cellStyle name="Fim" xfId="206"/>
    <cellStyle name="Fixed" xfId="207"/>
    <cellStyle name="Fixo" xfId="208"/>
    <cellStyle name="Fonte" xfId="209"/>
    <cellStyle name="Footnote" xfId="210"/>
    <cellStyle name="Good" xfId="211"/>
    <cellStyle name="Heading" xfId="212"/>
    <cellStyle name="Heading (user)" xfId="213"/>
    <cellStyle name="Heading 1" xfId="214"/>
    <cellStyle name="Heading 2" xfId="215"/>
    <cellStyle name="Heading 3" xfId="216"/>
    <cellStyle name="Heading 4" xfId="217"/>
    <cellStyle name="Heading1" xfId="218"/>
    <cellStyle name="Hyperlink" xfId="219"/>
    <cellStyle name="Incorreto 2" xfId="220"/>
    <cellStyle name="Incorreto 2 2" xfId="221"/>
    <cellStyle name="Incorreto 2_05_Impactos_Demais PLs_2013_Dados CNJ de jul-12" xfId="222"/>
    <cellStyle name="Incorreto 3" xfId="223"/>
    <cellStyle name="Incorreto 4" xfId="224"/>
    <cellStyle name="Indefinido" xfId="225"/>
    <cellStyle name="Input" xfId="226"/>
    <cellStyle name="Jr_Normal" xfId="227"/>
    <cellStyle name="Leg_It_1" xfId="228"/>
    <cellStyle name="Linea horizontal" xfId="229"/>
    <cellStyle name="Linked Cell" xfId="230"/>
    <cellStyle name="Millares_deuhist99" xfId="231"/>
    <cellStyle name="Moeda 2" xfId="232"/>
    <cellStyle name="Moeda0" xfId="233"/>
    <cellStyle name="Neutra 2" xfId="234"/>
    <cellStyle name="Neutra 2 2" xfId="235"/>
    <cellStyle name="Neutra 2_05_Impactos_Demais PLs_2013_Dados CNJ de jul-12" xfId="236"/>
    <cellStyle name="Neutra 3" xfId="237"/>
    <cellStyle name="Neutra 4" xfId="238"/>
    <cellStyle name="Neutral" xfId="239"/>
    <cellStyle name="Normal" xfId="0" builtinId="0"/>
    <cellStyle name="Normal 10" xfId="240"/>
    <cellStyle name="Normal 11" xfId="241"/>
    <cellStyle name="Normal 12" xfId="242"/>
    <cellStyle name="Normal 13" xfId="243"/>
    <cellStyle name="Normal 14" xfId="244"/>
    <cellStyle name="Normal 15" xfId="1"/>
    <cellStyle name="Normal 2" xfId="245"/>
    <cellStyle name="Normal 2 2" xfId="246"/>
    <cellStyle name="Normal 2 3" xfId="247"/>
    <cellStyle name="Normal 2 3 2" xfId="248"/>
    <cellStyle name="Normal 2 3_00_Decisão Anexo V 2015_MEMORIAL_Oficial SOF" xfId="249"/>
    <cellStyle name="Normal 2 4" xfId="250"/>
    <cellStyle name="Normal 2 5" xfId="251"/>
    <cellStyle name="Normal 2 6" xfId="252"/>
    <cellStyle name="Normal 2 7" xfId="253"/>
    <cellStyle name="Normal 2_00_Decisão Anexo V 2015_MEMORIAL_Oficial SOF" xfId="254"/>
    <cellStyle name="Normal 3" xfId="255"/>
    <cellStyle name="Normal 3 2" xfId="256"/>
    <cellStyle name="Normal 3_05_Impactos_Demais PLs_2013_Dados CNJ de jul-12" xfId="257"/>
    <cellStyle name="Normal 4" xfId="258"/>
    <cellStyle name="Normal 5" xfId="259"/>
    <cellStyle name="Normal 6" xfId="260"/>
    <cellStyle name="Normal 7" xfId="261"/>
    <cellStyle name="Normal 8" xfId="262"/>
    <cellStyle name="Normal 9" xfId="263"/>
    <cellStyle name="Nota 2" xfId="264"/>
    <cellStyle name="Nota 2 2" xfId="265"/>
    <cellStyle name="Nota 2_00_Decisão Anexo V 2015_MEMORIAL_Oficial SOF" xfId="266"/>
    <cellStyle name="Nota 3" xfId="267"/>
    <cellStyle name="Nota 4" xfId="268"/>
    <cellStyle name="Note" xfId="269"/>
    <cellStyle name="Output" xfId="270"/>
    <cellStyle name="Percent_Agenda" xfId="271"/>
    <cellStyle name="Percentual" xfId="272"/>
    <cellStyle name="Ponto" xfId="273"/>
    <cellStyle name="Porcentagem 10" xfId="274"/>
    <cellStyle name="Porcentagem 2" xfId="275"/>
    <cellStyle name="Porcentagem 2 2" xfId="276"/>
    <cellStyle name="Porcentagem 2 3" xfId="277"/>
    <cellStyle name="Porcentagem 2_FCDF 2014_2ª Versão" xfId="278"/>
    <cellStyle name="Porcentagem 3" xfId="279"/>
    <cellStyle name="Porcentagem 4" xfId="280"/>
    <cellStyle name="Porcentagem 5" xfId="281"/>
    <cellStyle name="Porcentagem 6" xfId="282"/>
    <cellStyle name="Porcentagem 7" xfId="283"/>
    <cellStyle name="Porcentagem 8" xfId="284"/>
    <cellStyle name="Porcentagem 9" xfId="285"/>
    <cellStyle name="Result" xfId="286"/>
    <cellStyle name="Result2" xfId="287"/>
    <cellStyle name="rodape" xfId="288"/>
    <cellStyle name="Saída 2" xfId="289"/>
    <cellStyle name="Saída 2 2" xfId="290"/>
    <cellStyle name="Saída 2_05_Impactos_Demais PLs_2013_Dados CNJ de jul-12" xfId="291"/>
    <cellStyle name="Saída 3" xfId="292"/>
    <cellStyle name="Saída 4" xfId="293"/>
    <cellStyle name="Sep. milhar [0]" xfId="294"/>
    <cellStyle name="Sep. milhar [2]" xfId="295"/>
    <cellStyle name="Separador de m" xfId="296"/>
    <cellStyle name="Separador de milhares 10" xfId="297"/>
    <cellStyle name="Separador de milhares 2" xfId="298"/>
    <cellStyle name="Separador de milhares 2 2" xfId="299"/>
    <cellStyle name="Separador de milhares 2 2 3" xfId="300"/>
    <cellStyle name="Separador de milhares 2 2 6" xfId="301"/>
    <cellStyle name="Separador de milhares 2 2_00_Decisão Anexo V 2015_MEMORIAL_Oficial SOF" xfId="302"/>
    <cellStyle name="Separador de milhares 2 3" xfId="303"/>
    <cellStyle name="Separador de milhares 2 3 2" xfId="304"/>
    <cellStyle name="Separador de milhares 2 3 2 2" xfId="305"/>
    <cellStyle name="Separador de milhares 2 3 2 2 2" xfId="306"/>
    <cellStyle name="Separador de milhares 2 3 2 2_00_Decisão Anexo V 2015_MEMORIAL_Oficial SOF" xfId="307"/>
    <cellStyle name="Separador de milhares 2 3 2_00_Decisão Anexo V 2015_MEMORIAL_Oficial SOF" xfId="308"/>
    <cellStyle name="Separador de milhares 2 3 3" xfId="309"/>
    <cellStyle name="Separador de milhares 2 3_00_Decisão Anexo V 2015_MEMORIAL_Oficial SOF" xfId="310"/>
    <cellStyle name="Separador de milhares 2 4" xfId="311"/>
    <cellStyle name="Separador de milhares 2 5" xfId="312"/>
    <cellStyle name="Separador de milhares 2 5 2" xfId="313"/>
    <cellStyle name="Separador de milhares 2 5_00_Decisão Anexo V 2015_MEMORIAL_Oficial SOF" xfId="314"/>
    <cellStyle name="Separador de milhares 2_00_Decisão Anexo V 2015_MEMORIAL_Oficial SOF" xfId="315"/>
    <cellStyle name="Separador de milhares 3" xfId="316"/>
    <cellStyle name="Separador de milhares 3 2" xfId="317"/>
    <cellStyle name="Separador de milhares 3 3" xfId="318"/>
    <cellStyle name="Separador de milhares 3_00_Decisão Anexo V 2015_MEMORIAL_Oficial SOF" xfId="319"/>
    <cellStyle name="Separador de milhares 4" xfId="320"/>
    <cellStyle name="Separador de milhares 5" xfId="321"/>
    <cellStyle name="Separador de milhares 6" xfId="322"/>
    <cellStyle name="Separador de milhares 7" xfId="323"/>
    <cellStyle name="Separador de milhares 8" xfId="324"/>
    <cellStyle name="Separador de milhares 9" xfId="325"/>
    <cellStyle name="Status" xfId="326"/>
    <cellStyle name="TableStyleLight1" xfId="327"/>
    <cellStyle name="TableStyleLight1 2" xfId="328"/>
    <cellStyle name="TableStyleLight1 3" xfId="329"/>
    <cellStyle name="TableStyleLight1 5" xfId="330"/>
    <cellStyle name="TableStyleLight1_00_Decisão Anexo V 2015_MEMORIAL_Oficial SOF" xfId="331"/>
    <cellStyle name="Text" xfId="332"/>
    <cellStyle name="Texto de Aviso 2" xfId="333"/>
    <cellStyle name="Texto de Aviso 2 2" xfId="334"/>
    <cellStyle name="Texto de Aviso 2_05_Impactos_Demais PLs_2013_Dados CNJ de jul-12" xfId="335"/>
    <cellStyle name="Texto de Aviso 3" xfId="336"/>
    <cellStyle name="Texto de Aviso 4" xfId="337"/>
    <cellStyle name="Texto Explicativo 2" xfId="338"/>
    <cellStyle name="Texto Explicativo 2 2" xfId="339"/>
    <cellStyle name="Texto Explicativo 2_05_Impactos_Demais PLs_2013_Dados CNJ de jul-12" xfId="340"/>
    <cellStyle name="Texto Explicativo 3" xfId="341"/>
    <cellStyle name="Texto Explicativo 4" xfId="342"/>
    <cellStyle name="Texto, derecha" xfId="343"/>
    <cellStyle name="Texto, izquierda" xfId="344"/>
    <cellStyle name="Title" xfId="345"/>
    <cellStyle name="Titulo" xfId="346"/>
    <cellStyle name="Título 1 1" xfId="347"/>
    <cellStyle name="Título 1 2" xfId="348"/>
    <cellStyle name="Título 1 2 2" xfId="349"/>
    <cellStyle name="Título 1 2_05_Impactos_Demais PLs_2013_Dados CNJ de jul-12" xfId="350"/>
    <cellStyle name="Título 1 3" xfId="351"/>
    <cellStyle name="Título 1 4" xfId="352"/>
    <cellStyle name="Título 10" xfId="353"/>
    <cellStyle name="Título 11" xfId="354"/>
    <cellStyle name="Título 2 2" xfId="355"/>
    <cellStyle name="Título 2 2 2" xfId="356"/>
    <cellStyle name="Título 2 2_05_Impactos_Demais PLs_2013_Dados CNJ de jul-12" xfId="357"/>
    <cellStyle name="Título 2 3" xfId="358"/>
    <cellStyle name="Título 2 4" xfId="359"/>
    <cellStyle name="Título 3 2" xfId="360"/>
    <cellStyle name="Título 3 2 2" xfId="361"/>
    <cellStyle name="Título 3 2_05_Impactos_Demais PLs_2013_Dados CNJ de jul-12" xfId="362"/>
    <cellStyle name="Título 3 3" xfId="363"/>
    <cellStyle name="Título 3 4" xfId="364"/>
    <cellStyle name="Título 4 2" xfId="365"/>
    <cellStyle name="Título 4 2 2" xfId="366"/>
    <cellStyle name="Título 4 2_05_Impactos_Demais PLs_2013_Dados CNJ de jul-12" xfId="367"/>
    <cellStyle name="Título 4 3" xfId="368"/>
    <cellStyle name="Título 4 4" xfId="369"/>
    <cellStyle name="Título 5" xfId="370"/>
    <cellStyle name="Título 5 2" xfId="371"/>
    <cellStyle name="Título 5 3" xfId="372"/>
    <cellStyle name="Título 5_05_Impactos_Demais PLs_2013_Dados CNJ de jul-12" xfId="373"/>
    <cellStyle name="Título 6" xfId="374"/>
    <cellStyle name="Título 6 2" xfId="375"/>
    <cellStyle name="Título 6_34" xfId="376"/>
    <cellStyle name="Título 7" xfId="377"/>
    <cellStyle name="Título 8" xfId="378"/>
    <cellStyle name="Título 9" xfId="379"/>
    <cellStyle name="Titulo_00_Equalização ASMED_SOF" xfId="380"/>
    <cellStyle name="Titulo1" xfId="381"/>
    <cellStyle name="Titulo2" xfId="382"/>
    <cellStyle name="Total 2" xfId="383"/>
    <cellStyle name="Total 2 2" xfId="384"/>
    <cellStyle name="Total 2_05_Impactos_Demais PLs_2013_Dados CNJ de jul-12" xfId="385"/>
    <cellStyle name="Total 3" xfId="386"/>
    <cellStyle name="Total 4" xfId="387"/>
    <cellStyle name="V¡rgula" xfId="388"/>
    <cellStyle name="V¡rgula0" xfId="389"/>
    <cellStyle name="Vírgul - Estilo1" xfId="390"/>
    <cellStyle name="Vírgula 2" xfId="391"/>
    <cellStyle name="Vírgula 2 2" xfId="392"/>
    <cellStyle name="Vírgula 3" xfId="393"/>
    <cellStyle name="Vírgula 4" xfId="394"/>
    <cellStyle name="Vírgula 5" xfId="395"/>
    <cellStyle name="Vírgula0" xfId="396"/>
    <cellStyle name="Warning" xfId="397"/>
    <cellStyle name="Warning Text" xfId="398"/>
  </cellStyles>
  <dxfs count="0"/>
  <tableStyles count="0" defaultTableStyle="TableStyleMedium2" defaultPivotStyle="PivotStyleLight16"/>
  <colors>
    <indexedColors>
      <rgbColor rgb="FF000000"/>
      <rgbColor rgb="FFFDEAD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3D69B"/>
      <rgbColor rgb="FFFFFF99"/>
      <rgbColor rgb="FF95B3D7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7"/>
  <sheetViews>
    <sheetView tabSelected="1" topLeftCell="A10" zoomScaleNormal="100" workbookViewId="0">
      <selection activeCell="R6" sqref="R6"/>
    </sheetView>
  </sheetViews>
  <sheetFormatPr defaultRowHeight="15"/>
  <cols>
    <col min="1" max="5" width="8.5703125" customWidth="1"/>
    <col min="6" max="6" width="11" customWidth="1"/>
    <col min="7" max="8" width="4.5703125" customWidth="1"/>
    <col min="9" max="1025" width="8.5703125" customWidth="1"/>
  </cols>
  <sheetData>
    <row r="1" spans="2:17">
      <c r="B1" t="s">
        <v>0</v>
      </c>
    </row>
    <row r="2" spans="2:17">
      <c r="B2" t="s">
        <v>1</v>
      </c>
    </row>
    <row r="3" spans="2:17">
      <c r="B3" t="s">
        <v>35</v>
      </c>
    </row>
    <row r="4" spans="2:17">
      <c r="B4" t="s">
        <v>38</v>
      </c>
    </row>
    <row r="5" spans="2:17">
      <c r="B5" s="34" t="s">
        <v>37</v>
      </c>
    </row>
    <row r="8" spans="2:17">
      <c r="B8" s="37" t="s">
        <v>2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2:17">
      <c r="B9" s="38" t="s">
        <v>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</row>
    <row r="12" spans="2:17" ht="15" customHeight="1">
      <c r="B12" s="39" t="s">
        <v>4</v>
      </c>
      <c r="C12" s="39"/>
      <c r="D12" s="39"/>
      <c r="E12" s="39"/>
      <c r="F12" s="40" t="s">
        <v>5</v>
      </c>
      <c r="G12" s="39" t="s">
        <v>6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2:17" ht="23.25" customHeight="1">
      <c r="B13" s="41" t="s">
        <v>7</v>
      </c>
      <c r="C13" s="41"/>
      <c r="D13" s="41"/>
      <c r="E13" s="41"/>
      <c r="F13" s="40"/>
      <c r="G13" s="42" t="s">
        <v>8</v>
      </c>
      <c r="H13" s="42"/>
      <c r="I13" s="41" t="s">
        <v>9</v>
      </c>
      <c r="J13" s="41"/>
      <c r="K13" s="41"/>
      <c r="L13" s="41"/>
      <c r="M13" s="41"/>
      <c r="N13" s="41"/>
      <c r="O13" s="41"/>
      <c r="P13" s="41"/>
      <c r="Q13" s="41"/>
    </row>
    <row r="14" spans="2:17" ht="23.25" customHeight="1">
      <c r="B14" s="41"/>
      <c r="C14" s="41"/>
      <c r="D14" s="41"/>
      <c r="E14" s="41"/>
      <c r="F14" s="40"/>
      <c r="G14" s="42" t="s">
        <v>10</v>
      </c>
      <c r="H14" s="42"/>
      <c r="I14" s="41" t="s">
        <v>11</v>
      </c>
      <c r="J14" s="41"/>
      <c r="K14" s="41"/>
      <c r="L14" s="41"/>
      <c r="M14" s="41" t="s">
        <v>10</v>
      </c>
      <c r="N14" s="41"/>
      <c r="O14" s="41"/>
      <c r="P14" s="41"/>
      <c r="Q14" s="41"/>
    </row>
    <row r="15" spans="2:17" ht="15" customHeight="1">
      <c r="B15" s="41"/>
      <c r="C15" s="41"/>
      <c r="D15" s="41"/>
      <c r="E15" s="41"/>
      <c r="F15" s="41" t="s">
        <v>10</v>
      </c>
      <c r="G15" s="43" t="s">
        <v>12</v>
      </c>
      <c r="H15" s="43"/>
      <c r="I15" s="1" t="s">
        <v>13</v>
      </c>
      <c r="J15" s="41" t="s">
        <v>14</v>
      </c>
      <c r="K15" s="41"/>
      <c r="L15" s="41"/>
      <c r="M15" s="1" t="s">
        <v>15</v>
      </c>
      <c r="N15" s="41" t="s">
        <v>16</v>
      </c>
      <c r="O15" s="41"/>
      <c r="P15" s="41"/>
      <c r="Q15" s="41"/>
    </row>
    <row r="16" spans="2:17">
      <c r="B16" s="41"/>
      <c r="C16" s="41"/>
      <c r="D16" s="41"/>
      <c r="E16" s="41"/>
      <c r="F16" s="41"/>
      <c r="G16" s="44">
        <v>1.4</v>
      </c>
      <c r="H16" s="44"/>
      <c r="I16" s="2">
        <v>0.35</v>
      </c>
      <c r="J16" s="2">
        <v>0.01</v>
      </c>
      <c r="K16" s="2">
        <v>0.02</v>
      </c>
      <c r="L16" s="2">
        <v>0.03</v>
      </c>
      <c r="M16" s="2">
        <v>0.35</v>
      </c>
      <c r="N16" s="2">
        <v>0.05</v>
      </c>
      <c r="O16" s="3">
        <v>7.4999999999999997E-2</v>
      </c>
      <c r="P16" s="2">
        <v>0.1</v>
      </c>
      <c r="Q16" s="3">
        <v>0.125</v>
      </c>
    </row>
    <row r="17" spans="2:19">
      <c r="B17" s="4"/>
      <c r="C17" s="4"/>
      <c r="D17" s="5"/>
      <c r="E17" s="6">
        <v>13</v>
      </c>
      <c r="F17" s="7">
        <v>9292.14</v>
      </c>
      <c r="G17" s="45">
        <f t="shared" ref="G17:G46" si="0">F17*$G$16</f>
        <v>13008.995999999999</v>
      </c>
      <c r="H17" s="45"/>
      <c r="I17" s="9"/>
      <c r="J17" s="8">
        <v>92.92</v>
      </c>
      <c r="K17" s="8">
        <f>J17*2</f>
        <v>185.84</v>
      </c>
      <c r="L17" s="8">
        <f>J17*3</f>
        <v>278.76</v>
      </c>
      <c r="M17" s="8">
        <f t="shared" ref="M17:M29" si="1">$M$16*F17</f>
        <v>3252.2489999999998</v>
      </c>
      <c r="N17" s="9"/>
      <c r="O17" s="8">
        <f t="shared" ref="O17:O46" si="2">$O$16*F17</f>
        <v>696.91049999999996</v>
      </c>
      <c r="P17" s="8">
        <f t="shared" ref="P17:P46" si="3">$P$16*F17</f>
        <v>929.21399999999994</v>
      </c>
      <c r="Q17" s="8">
        <f t="shared" ref="Q17:Q46" si="4">$Q$16*F17</f>
        <v>1161.5174999999999</v>
      </c>
      <c r="S17" s="10"/>
    </row>
    <row r="18" spans="2:19">
      <c r="B18" s="11" t="s">
        <v>17</v>
      </c>
      <c r="C18" s="11" t="s">
        <v>18</v>
      </c>
      <c r="D18" s="5"/>
      <c r="E18" s="12">
        <v>12</v>
      </c>
      <c r="F18" s="13">
        <v>9021.5</v>
      </c>
      <c r="G18" s="45">
        <f t="shared" si="0"/>
        <v>12630.099999999999</v>
      </c>
      <c r="H18" s="45"/>
      <c r="I18" s="14"/>
      <c r="J18" s="8">
        <v>90.22</v>
      </c>
      <c r="K18" s="8">
        <f t="shared" ref="K18:K42" si="5">J18*2</f>
        <v>180.44</v>
      </c>
      <c r="L18" s="8">
        <f t="shared" ref="L18:L42" si="6">J18*3</f>
        <v>270.65999999999997</v>
      </c>
      <c r="M18" s="8">
        <f t="shared" si="1"/>
        <v>3157.5249999999996</v>
      </c>
      <c r="N18" s="14"/>
      <c r="O18" s="8">
        <f t="shared" si="2"/>
        <v>676.61249999999995</v>
      </c>
      <c r="P18" s="8">
        <f t="shared" si="3"/>
        <v>902.15000000000009</v>
      </c>
      <c r="Q18" s="8">
        <f t="shared" si="4"/>
        <v>1127.6875</v>
      </c>
      <c r="S18" s="10"/>
    </row>
    <row r="19" spans="2:19">
      <c r="B19" s="11" t="s">
        <v>19</v>
      </c>
      <c r="C19" s="6"/>
      <c r="D19" s="5" t="s">
        <v>20</v>
      </c>
      <c r="E19" s="12">
        <v>11</v>
      </c>
      <c r="F19" s="13">
        <v>8758.73</v>
      </c>
      <c r="G19" s="45">
        <f t="shared" si="0"/>
        <v>12262.221999999998</v>
      </c>
      <c r="H19" s="45"/>
      <c r="I19" s="14"/>
      <c r="J19" s="8">
        <v>87.59</v>
      </c>
      <c r="K19" s="8">
        <f t="shared" si="5"/>
        <v>175.18</v>
      </c>
      <c r="L19" s="8">
        <f t="shared" si="6"/>
        <v>262.77</v>
      </c>
      <c r="M19" s="8">
        <f t="shared" si="1"/>
        <v>3065.5554999999995</v>
      </c>
      <c r="N19" s="14"/>
      <c r="O19" s="8">
        <f t="shared" si="2"/>
        <v>656.90474999999992</v>
      </c>
      <c r="P19" s="8">
        <f t="shared" si="3"/>
        <v>875.87300000000005</v>
      </c>
      <c r="Q19" s="8">
        <f t="shared" si="4"/>
        <v>1094.8412499999999</v>
      </c>
      <c r="S19" s="10"/>
    </row>
    <row r="20" spans="2:19">
      <c r="B20" s="11" t="s">
        <v>17</v>
      </c>
      <c r="C20" s="11"/>
      <c r="D20" s="5" t="s">
        <v>21</v>
      </c>
      <c r="E20" s="12">
        <v>10</v>
      </c>
      <c r="F20" s="13">
        <v>8503.6200000000008</v>
      </c>
      <c r="G20" s="45">
        <f t="shared" si="0"/>
        <v>11905.068000000001</v>
      </c>
      <c r="H20" s="45"/>
      <c r="I20" s="14"/>
      <c r="J20" s="8">
        <v>85.04</v>
      </c>
      <c r="K20" s="8">
        <f t="shared" si="5"/>
        <v>170.08</v>
      </c>
      <c r="L20" s="8">
        <f t="shared" si="6"/>
        <v>255.12</v>
      </c>
      <c r="M20" s="8">
        <f t="shared" si="1"/>
        <v>2976.2670000000003</v>
      </c>
      <c r="N20" s="14"/>
      <c r="O20" s="8">
        <f t="shared" si="2"/>
        <v>637.77150000000006</v>
      </c>
      <c r="P20" s="8">
        <f t="shared" si="3"/>
        <v>850.36200000000008</v>
      </c>
      <c r="Q20" s="8">
        <f t="shared" si="4"/>
        <v>1062.9525000000001</v>
      </c>
      <c r="S20" s="10"/>
    </row>
    <row r="21" spans="2:19">
      <c r="B21" s="11" t="s">
        <v>22</v>
      </c>
      <c r="C21" s="11"/>
      <c r="D21" s="5" t="s">
        <v>23</v>
      </c>
      <c r="E21" s="12">
        <v>9</v>
      </c>
      <c r="F21" s="13">
        <v>8255.9500000000007</v>
      </c>
      <c r="G21" s="45">
        <f t="shared" si="0"/>
        <v>11558.33</v>
      </c>
      <c r="H21" s="45"/>
      <c r="I21" s="14"/>
      <c r="J21" s="8">
        <v>82.56</v>
      </c>
      <c r="K21" s="8">
        <f t="shared" si="5"/>
        <v>165.12</v>
      </c>
      <c r="L21" s="8">
        <f t="shared" si="6"/>
        <v>247.68</v>
      </c>
      <c r="M21" s="8">
        <f t="shared" si="1"/>
        <v>2889.5825</v>
      </c>
      <c r="N21" s="14"/>
      <c r="O21" s="8">
        <f t="shared" si="2"/>
        <v>619.19625000000008</v>
      </c>
      <c r="P21" s="8">
        <f t="shared" si="3"/>
        <v>825.59500000000014</v>
      </c>
      <c r="Q21" s="8">
        <f t="shared" si="4"/>
        <v>1031.9937500000001</v>
      </c>
      <c r="S21" s="10"/>
    </row>
    <row r="22" spans="2:19">
      <c r="B22" s="11" t="s">
        <v>24</v>
      </c>
      <c r="C22" s="11" t="s">
        <v>25</v>
      </c>
      <c r="D22" s="5" t="s">
        <v>26</v>
      </c>
      <c r="E22" s="12">
        <v>8</v>
      </c>
      <c r="F22" s="13">
        <v>7810.73</v>
      </c>
      <c r="G22" s="45">
        <f t="shared" si="0"/>
        <v>10935.021999999999</v>
      </c>
      <c r="H22" s="45"/>
      <c r="I22" s="14"/>
      <c r="J22" s="8">
        <v>78.11</v>
      </c>
      <c r="K22" s="8">
        <f t="shared" si="5"/>
        <v>156.22</v>
      </c>
      <c r="L22" s="8">
        <f t="shared" si="6"/>
        <v>234.32999999999998</v>
      </c>
      <c r="M22" s="8">
        <f t="shared" si="1"/>
        <v>2733.7554999999998</v>
      </c>
      <c r="N22" s="14"/>
      <c r="O22" s="8">
        <f t="shared" si="2"/>
        <v>585.8047499999999</v>
      </c>
      <c r="P22" s="8">
        <f t="shared" si="3"/>
        <v>781.07299999999998</v>
      </c>
      <c r="Q22" s="8">
        <f t="shared" si="4"/>
        <v>976.34124999999995</v>
      </c>
      <c r="S22" s="10"/>
    </row>
    <row r="23" spans="2:19">
      <c r="B23" s="11" t="s">
        <v>20</v>
      </c>
      <c r="C23" s="11"/>
      <c r="D23" s="5" t="s">
        <v>27</v>
      </c>
      <c r="E23" s="12">
        <v>7</v>
      </c>
      <c r="F23" s="13">
        <v>7583.23</v>
      </c>
      <c r="G23" s="45">
        <f t="shared" si="0"/>
        <v>10616.521999999999</v>
      </c>
      <c r="H23" s="45"/>
      <c r="I23" s="14"/>
      <c r="J23" s="8">
        <v>75.83</v>
      </c>
      <c r="K23" s="8">
        <f t="shared" si="5"/>
        <v>151.66</v>
      </c>
      <c r="L23" s="8">
        <f t="shared" si="6"/>
        <v>227.49</v>
      </c>
      <c r="M23" s="8">
        <f t="shared" si="1"/>
        <v>2654.1304999999998</v>
      </c>
      <c r="N23" s="14"/>
      <c r="O23" s="8">
        <f t="shared" si="2"/>
        <v>568.7422499999999</v>
      </c>
      <c r="P23" s="8">
        <f t="shared" si="3"/>
        <v>758.32299999999998</v>
      </c>
      <c r="Q23" s="8">
        <f t="shared" si="4"/>
        <v>947.90374999999995</v>
      </c>
      <c r="S23" s="10"/>
    </row>
    <row r="24" spans="2:19">
      <c r="B24" s="11" t="s">
        <v>28</v>
      </c>
      <c r="C24" s="11"/>
      <c r="D24" s="5" t="s">
        <v>24</v>
      </c>
      <c r="E24" s="12">
        <v>6</v>
      </c>
      <c r="F24" s="13">
        <v>7362.37</v>
      </c>
      <c r="G24" s="45">
        <f t="shared" si="0"/>
        <v>10307.317999999999</v>
      </c>
      <c r="H24" s="45"/>
      <c r="I24" s="14"/>
      <c r="J24" s="8">
        <v>73.62</v>
      </c>
      <c r="K24" s="8">
        <f t="shared" si="5"/>
        <v>147.24</v>
      </c>
      <c r="L24" s="8">
        <f t="shared" si="6"/>
        <v>220.86</v>
      </c>
      <c r="M24" s="8">
        <f t="shared" si="1"/>
        <v>2576.8294999999998</v>
      </c>
      <c r="N24" s="14"/>
      <c r="O24" s="8">
        <f t="shared" si="2"/>
        <v>552.17774999999995</v>
      </c>
      <c r="P24" s="8">
        <f t="shared" si="3"/>
        <v>736.23700000000008</v>
      </c>
      <c r="Q24" s="8">
        <f t="shared" si="4"/>
        <v>920.29624999999999</v>
      </c>
      <c r="S24" s="10"/>
    </row>
    <row r="25" spans="2:19">
      <c r="B25" s="11" t="s">
        <v>17</v>
      </c>
      <c r="C25" s="4"/>
      <c r="D25" s="5" t="s">
        <v>29</v>
      </c>
      <c r="E25" s="12">
        <v>5</v>
      </c>
      <c r="F25" s="13">
        <v>7147.92</v>
      </c>
      <c r="G25" s="45">
        <f t="shared" si="0"/>
        <v>10007.088</v>
      </c>
      <c r="H25" s="45"/>
      <c r="I25" s="14"/>
      <c r="J25" s="8">
        <v>71.48</v>
      </c>
      <c r="K25" s="8">
        <f t="shared" si="5"/>
        <v>142.96</v>
      </c>
      <c r="L25" s="8">
        <f t="shared" si="6"/>
        <v>214.44</v>
      </c>
      <c r="M25" s="8">
        <f t="shared" si="1"/>
        <v>2501.7719999999999</v>
      </c>
      <c r="N25" s="14"/>
      <c r="O25" s="8">
        <f t="shared" si="2"/>
        <v>536.09399999999994</v>
      </c>
      <c r="P25" s="8">
        <f t="shared" si="3"/>
        <v>714.79200000000003</v>
      </c>
      <c r="Q25" s="8">
        <f t="shared" si="4"/>
        <v>893.49</v>
      </c>
      <c r="S25" s="10"/>
    </row>
    <row r="26" spans="2:19">
      <c r="B26" s="11"/>
      <c r="C26" s="11"/>
      <c r="D26" s="5" t="s">
        <v>27</v>
      </c>
      <c r="E26" s="12">
        <v>4</v>
      </c>
      <c r="F26" s="13">
        <v>6939.75</v>
      </c>
      <c r="G26" s="45">
        <f t="shared" si="0"/>
        <v>9715.65</v>
      </c>
      <c r="H26" s="45"/>
      <c r="I26" s="14"/>
      <c r="J26" s="8">
        <v>69.400000000000006</v>
      </c>
      <c r="K26" s="8">
        <f t="shared" si="5"/>
        <v>138.80000000000001</v>
      </c>
      <c r="L26" s="8">
        <f t="shared" si="6"/>
        <v>208.20000000000002</v>
      </c>
      <c r="M26" s="8">
        <f t="shared" si="1"/>
        <v>2428.9124999999999</v>
      </c>
      <c r="N26" s="14"/>
      <c r="O26" s="8">
        <f t="shared" si="2"/>
        <v>520.48124999999993</v>
      </c>
      <c r="P26" s="8">
        <f t="shared" si="3"/>
        <v>693.97500000000002</v>
      </c>
      <c r="Q26" s="8">
        <f t="shared" si="4"/>
        <v>867.46875</v>
      </c>
      <c r="S26" s="10"/>
    </row>
    <row r="27" spans="2:19">
      <c r="B27" s="11"/>
      <c r="C27" s="11" t="s">
        <v>17</v>
      </c>
      <c r="D27" s="5"/>
      <c r="E27" s="12">
        <v>3</v>
      </c>
      <c r="F27" s="13">
        <v>6565.5</v>
      </c>
      <c r="G27" s="45">
        <f t="shared" si="0"/>
        <v>9191.6999999999989</v>
      </c>
      <c r="H27" s="45"/>
      <c r="I27" s="14"/>
      <c r="J27" s="8">
        <v>65.66</v>
      </c>
      <c r="K27" s="8">
        <f t="shared" si="5"/>
        <v>131.32</v>
      </c>
      <c r="L27" s="8">
        <f t="shared" si="6"/>
        <v>196.98</v>
      </c>
      <c r="M27" s="8">
        <f t="shared" si="1"/>
        <v>2297.9249999999997</v>
      </c>
      <c r="N27" s="14"/>
      <c r="O27" s="8">
        <f t="shared" si="2"/>
        <v>492.41249999999997</v>
      </c>
      <c r="P27" s="8">
        <f t="shared" si="3"/>
        <v>656.55000000000007</v>
      </c>
      <c r="Q27" s="8">
        <f t="shared" si="4"/>
        <v>820.6875</v>
      </c>
      <c r="S27" s="10"/>
    </row>
    <row r="28" spans="2:19">
      <c r="B28" s="11"/>
      <c r="C28" s="11"/>
      <c r="D28" s="5"/>
      <c r="E28" s="12">
        <v>2</v>
      </c>
      <c r="F28" s="13">
        <v>6374.26</v>
      </c>
      <c r="G28" s="45">
        <f t="shared" si="0"/>
        <v>8923.9639999999999</v>
      </c>
      <c r="H28" s="45"/>
      <c r="I28" s="14"/>
      <c r="J28" s="8">
        <v>63.74</v>
      </c>
      <c r="K28" s="8">
        <f t="shared" si="5"/>
        <v>127.48</v>
      </c>
      <c r="L28" s="8">
        <f t="shared" si="6"/>
        <v>191.22</v>
      </c>
      <c r="M28" s="8">
        <f t="shared" si="1"/>
        <v>2230.991</v>
      </c>
      <c r="N28" s="14"/>
      <c r="O28" s="8">
        <f t="shared" si="2"/>
        <v>478.06950000000001</v>
      </c>
      <c r="P28" s="8">
        <f t="shared" si="3"/>
        <v>637.42600000000004</v>
      </c>
      <c r="Q28" s="8">
        <f t="shared" si="4"/>
        <v>796.78250000000003</v>
      </c>
      <c r="S28" s="10"/>
    </row>
    <row r="29" spans="2:19">
      <c r="B29" s="6"/>
      <c r="C29" s="11"/>
      <c r="D29" s="15"/>
      <c r="E29" s="12">
        <v>1</v>
      </c>
      <c r="F29" s="13">
        <v>6188.61</v>
      </c>
      <c r="G29" s="45">
        <f t="shared" si="0"/>
        <v>8664.0539999999983</v>
      </c>
      <c r="H29" s="45"/>
      <c r="I29" s="14"/>
      <c r="J29" s="8">
        <v>61.89</v>
      </c>
      <c r="K29" s="8">
        <f t="shared" si="5"/>
        <v>123.78</v>
      </c>
      <c r="L29" s="8">
        <f t="shared" si="6"/>
        <v>185.67000000000002</v>
      </c>
      <c r="M29" s="8">
        <f t="shared" si="1"/>
        <v>2166.0134999999996</v>
      </c>
      <c r="N29" s="14"/>
      <c r="O29" s="8">
        <f t="shared" si="2"/>
        <v>464.14574999999996</v>
      </c>
      <c r="P29" s="8">
        <f t="shared" si="3"/>
        <v>618.86099999999999</v>
      </c>
      <c r="Q29" s="8">
        <f t="shared" si="4"/>
        <v>773.57624999999996</v>
      </c>
      <c r="S29" s="10"/>
    </row>
    <row r="30" spans="2:19">
      <c r="B30" s="16"/>
      <c r="C30" s="16"/>
      <c r="D30" s="17"/>
      <c r="E30" s="18">
        <v>13</v>
      </c>
      <c r="F30" s="19">
        <v>5663.47</v>
      </c>
      <c r="G30" s="46">
        <f t="shared" si="0"/>
        <v>7928.8580000000002</v>
      </c>
      <c r="H30" s="46"/>
      <c r="I30" s="20">
        <v>1982.21</v>
      </c>
      <c r="J30" s="20">
        <v>56.63</v>
      </c>
      <c r="K30" s="8">
        <f t="shared" si="5"/>
        <v>113.26</v>
      </c>
      <c r="L30" s="8">
        <f t="shared" si="6"/>
        <v>169.89000000000001</v>
      </c>
      <c r="M30" s="14"/>
      <c r="N30" s="35">
        <v>283.17</v>
      </c>
      <c r="O30" s="20">
        <f t="shared" si="2"/>
        <v>424.76024999999998</v>
      </c>
      <c r="P30" s="20">
        <f t="shared" si="3"/>
        <v>566.34700000000009</v>
      </c>
      <c r="Q30" s="20">
        <f t="shared" si="4"/>
        <v>707.93375000000003</v>
      </c>
      <c r="S30" s="10"/>
    </row>
    <row r="31" spans="2:19">
      <c r="B31" s="21"/>
      <c r="C31" s="21" t="s">
        <v>18</v>
      </c>
      <c r="D31" s="22"/>
      <c r="E31" s="18">
        <v>12</v>
      </c>
      <c r="F31" s="19">
        <v>5498.51</v>
      </c>
      <c r="G31" s="46">
        <f t="shared" si="0"/>
        <v>7697.9139999999998</v>
      </c>
      <c r="H31" s="46"/>
      <c r="I31" s="20">
        <v>1924.48</v>
      </c>
      <c r="J31" s="20">
        <v>54.99</v>
      </c>
      <c r="K31" s="8">
        <f t="shared" si="5"/>
        <v>109.98</v>
      </c>
      <c r="L31" s="8">
        <f t="shared" si="6"/>
        <v>164.97</v>
      </c>
      <c r="M31" s="14"/>
      <c r="N31" s="35">
        <v>274.93</v>
      </c>
      <c r="O31" s="20">
        <f t="shared" si="2"/>
        <v>412.38825000000003</v>
      </c>
      <c r="P31" s="20">
        <f t="shared" si="3"/>
        <v>549.851</v>
      </c>
      <c r="Q31" s="20">
        <f t="shared" si="4"/>
        <v>687.31375000000003</v>
      </c>
      <c r="S31" s="10"/>
    </row>
    <row r="32" spans="2:19">
      <c r="B32" s="21" t="s">
        <v>28</v>
      </c>
      <c r="C32" s="21"/>
      <c r="D32" s="22"/>
      <c r="E32" s="18">
        <v>11</v>
      </c>
      <c r="F32" s="19">
        <v>5338.36</v>
      </c>
      <c r="G32" s="46">
        <f t="shared" si="0"/>
        <v>7473.7039999999988</v>
      </c>
      <c r="H32" s="46"/>
      <c r="I32" s="20">
        <v>1868.43</v>
      </c>
      <c r="J32" s="20">
        <v>53.38</v>
      </c>
      <c r="K32" s="8">
        <f t="shared" si="5"/>
        <v>106.76</v>
      </c>
      <c r="L32" s="8">
        <f t="shared" si="6"/>
        <v>160.14000000000001</v>
      </c>
      <c r="M32" s="14"/>
      <c r="N32" s="35">
        <v>266.92</v>
      </c>
      <c r="O32" s="20">
        <f t="shared" si="2"/>
        <v>400.37699999999995</v>
      </c>
      <c r="P32" s="20">
        <f t="shared" si="3"/>
        <v>533.83600000000001</v>
      </c>
      <c r="Q32" s="20">
        <f t="shared" si="4"/>
        <v>667.29499999999996</v>
      </c>
      <c r="S32" s="10"/>
    </row>
    <row r="33" spans="2:19">
      <c r="B33" s="21" t="s">
        <v>30</v>
      </c>
      <c r="C33" s="16"/>
      <c r="D33" s="23" t="s">
        <v>31</v>
      </c>
      <c r="E33" s="18">
        <v>10</v>
      </c>
      <c r="F33" s="19">
        <v>5182.88</v>
      </c>
      <c r="G33" s="46">
        <f t="shared" si="0"/>
        <v>7256.0319999999992</v>
      </c>
      <c r="H33" s="46"/>
      <c r="I33" s="20">
        <v>1814.01</v>
      </c>
      <c r="J33" s="20">
        <v>51.83</v>
      </c>
      <c r="K33" s="8">
        <f t="shared" si="5"/>
        <v>103.66</v>
      </c>
      <c r="L33" s="8">
        <f t="shared" si="6"/>
        <v>155.49</v>
      </c>
      <c r="M33" s="14"/>
      <c r="N33" s="35">
        <v>259.14</v>
      </c>
      <c r="O33" s="20">
        <f t="shared" si="2"/>
        <v>388.71600000000001</v>
      </c>
      <c r="P33" s="20">
        <f t="shared" si="3"/>
        <v>518.28800000000001</v>
      </c>
      <c r="Q33" s="20">
        <f t="shared" si="4"/>
        <v>647.86</v>
      </c>
      <c r="S33" s="10"/>
    </row>
    <row r="34" spans="2:19">
      <c r="B34" s="21" t="s">
        <v>18</v>
      </c>
      <c r="C34" s="21"/>
      <c r="D34" s="23" t="s">
        <v>30</v>
      </c>
      <c r="E34" s="18">
        <v>9</v>
      </c>
      <c r="F34" s="19">
        <v>5031.8999999999996</v>
      </c>
      <c r="G34" s="46">
        <f t="shared" si="0"/>
        <v>7044.6599999999989</v>
      </c>
      <c r="H34" s="46"/>
      <c r="I34" s="20">
        <v>1761.17</v>
      </c>
      <c r="J34" s="20">
        <v>50.32</v>
      </c>
      <c r="K34" s="8">
        <f t="shared" si="5"/>
        <v>100.64</v>
      </c>
      <c r="L34" s="8">
        <f t="shared" si="6"/>
        <v>150.96</v>
      </c>
      <c r="M34" s="14"/>
      <c r="N34" s="35">
        <v>251.6</v>
      </c>
      <c r="O34" s="20">
        <f t="shared" si="2"/>
        <v>377.39249999999998</v>
      </c>
      <c r="P34" s="20">
        <f t="shared" si="3"/>
        <v>503.19</v>
      </c>
      <c r="Q34" s="20">
        <f t="shared" si="4"/>
        <v>628.98749999999995</v>
      </c>
      <c r="S34" s="10"/>
    </row>
    <row r="35" spans="2:19">
      <c r="B35" s="21" t="s">
        <v>19</v>
      </c>
      <c r="C35" s="21" t="s">
        <v>25</v>
      </c>
      <c r="D35" s="23" t="s">
        <v>32</v>
      </c>
      <c r="E35" s="18">
        <v>8</v>
      </c>
      <c r="F35" s="19">
        <v>4760.5600000000004</v>
      </c>
      <c r="G35" s="46">
        <f t="shared" si="0"/>
        <v>6664.7840000000006</v>
      </c>
      <c r="H35" s="46"/>
      <c r="I35" s="20">
        <v>1666.2</v>
      </c>
      <c r="J35" s="20">
        <v>47.61</v>
      </c>
      <c r="K35" s="8">
        <f t="shared" si="5"/>
        <v>95.22</v>
      </c>
      <c r="L35" s="8">
        <f t="shared" si="6"/>
        <v>142.82999999999998</v>
      </c>
      <c r="M35" s="14"/>
      <c r="N35" s="35">
        <v>238.03</v>
      </c>
      <c r="O35" s="20">
        <f t="shared" si="2"/>
        <v>357.04200000000003</v>
      </c>
      <c r="P35" s="20">
        <f t="shared" si="3"/>
        <v>476.05600000000004</v>
      </c>
      <c r="Q35" s="20">
        <f t="shared" si="4"/>
        <v>595.07000000000005</v>
      </c>
      <c r="S35" s="10"/>
    </row>
    <row r="36" spans="2:19">
      <c r="B36" s="21" t="s">
        <v>24</v>
      </c>
      <c r="C36" s="21"/>
      <c r="D36" s="23" t="s">
        <v>24</v>
      </c>
      <c r="E36" s="18">
        <v>7</v>
      </c>
      <c r="F36" s="19">
        <v>4621.8999999999996</v>
      </c>
      <c r="G36" s="46">
        <f t="shared" si="0"/>
        <v>6470.6599999999989</v>
      </c>
      <c r="H36" s="46"/>
      <c r="I36" s="20">
        <v>1617.67</v>
      </c>
      <c r="J36" s="20">
        <v>46.22</v>
      </c>
      <c r="K36" s="8">
        <f t="shared" si="5"/>
        <v>92.44</v>
      </c>
      <c r="L36" s="8">
        <f t="shared" si="6"/>
        <v>138.66</v>
      </c>
      <c r="M36" s="14"/>
      <c r="N36" s="35">
        <v>231.1</v>
      </c>
      <c r="O36" s="20">
        <f t="shared" si="2"/>
        <v>346.64249999999998</v>
      </c>
      <c r="P36" s="20">
        <f t="shared" si="3"/>
        <v>462.19</v>
      </c>
      <c r="Q36" s="20">
        <f t="shared" si="4"/>
        <v>577.73749999999995</v>
      </c>
      <c r="S36" s="10"/>
    </row>
    <row r="37" spans="2:19">
      <c r="B37" s="21" t="s">
        <v>18</v>
      </c>
      <c r="C37" s="21"/>
      <c r="D37" s="23" t="s">
        <v>29</v>
      </c>
      <c r="E37" s="18">
        <v>6</v>
      </c>
      <c r="F37" s="19">
        <v>4487.29</v>
      </c>
      <c r="G37" s="46">
        <f t="shared" si="0"/>
        <v>6282.2059999999992</v>
      </c>
      <c r="H37" s="46"/>
      <c r="I37" s="20">
        <v>1570.55</v>
      </c>
      <c r="J37" s="20">
        <v>44.87</v>
      </c>
      <c r="K37" s="8">
        <f t="shared" si="5"/>
        <v>89.74</v>
      </c>
      <c r="L37" s="8">
        <f t="shared" si="6"/>
        <v>134.60999999999999</v>
      </c>
      <c r="M37" s="14"/>
      <c r="N37" s="35">
        <v>224.36</v>
      </c>
      <c r="O37" s="20">
        <f t="shared" si="2"/>
        <v>336.54674999999997</v>
      </c>
      <c r="P37" s="20">
        <f t="shared" si="3"/>
        <v>448.72900000000004</v>
      </c>
      <c r="Q37" s="20">
        <f t="shared" si="4"/>
        <v>560.91125</v>
      </c>
      <c r="S37" s="10"/>
    </row>
    <row r="38" spans="2:19">
      <c r="B38" s="21" t="s">
        <v>29</v>
      </c>
      <c r="C38" s="16"/>
      <c r="D38" s="22"/>
      <c r="E38" s="18">
        <v>5</v>
      </c>
      <c r="F38" s="19">
        <v>4356.59</v>
      </c>
      <c r="G38" s="46">
        <f t="shared" si="0"/>
        <v>6099.2259999999997</v>
      </c>
      <c r="H38" s="46"/>
      <c r="I38" s="20">
        <v>1524.81</v>
      </c>
      <c r="J38" s="20">
        <v>43.57</v>
      </c>
      <c r="K38" s="8">
        <f t="shared" si="5"/>
        <v>87.14</v>
      </c>
      <c r="L38" s="8">
        <f t="shared" si="6"/>
        <v>130.71</v>
      </c>
      <c r="M38" s="14"/>
      <c r="N38" s="35">
        <v>217.83</v>
      </c>
      <c r="O38" s="20">
        <f t="shared" si="2"/>
        <v>326.74425000000002</v>
      </c>
      <c r="P38" s="20">
        <f t="shared" si="3"/>
        <v>435.65900000000005</v>
      </c>
      <c r="Q38" s="20">
        <f t="shared" si="4"/>
        <v>544.57375000000002</v>
      </c>
      <c r="S38" s="10"/>
    </row>
    <row r="39" spans="2:19">
      <c r="B39" s="21"/>
      <c r="C39" s="21"/>
      <c r="D39" s="22"/>
      <c r="E39" s="18">
        <v>4</v>
      </c>
      <c r="F39" s="19">
        <v>4229.6899999999996</v>
      </c>
      <c r="G39" s="46">
        <f t="shared" si="0"/>
        <v>5921.5659999999989</v>
      </c>
      <c r="H39" s="46"/>
      <c r="I39" s="20">
        <v>1480.39</v>
      </c>
      <c r="J39" s="20">
        <v>42.3</v>
      </c>
      <c r="K39" s="8">
        <f t="shared" si="5"/>
        <v>84.6</v>
      </c>
      <c r="L39" s="8">
        <f t="shared" si="6"/>
        <v>126.89999999999999</v>
      </c>
      <c r="M39" s="14"/>
      <c r="N39" s="35">
        <v>211.48</v>
      </c>
      <c r="O39" s="20">
        <f t="shared" si="2"/>
        <v>317.22674999999998</v>
      </c>
      <c r="P39" s="20">
        <f t="shared" si="3"/>
        <v>422.96899999999999</v>
      </c>
      <c r="Q39" s="20">
        <f t="shared" si="4"/>
        <v>528.71124999999995</v>
      </c>
      <c r="S39" s="10"/>
    </row>
    <row r="40" spans="2:19">
      <c r="B40" s="21"/>
      <c r="C40" s="21" t="s">
        <v>17</v>
      </c>
      <c r="D40" s="22"/>
      <c r="E40" s="18">
        <v>3</v>
      </c>
      <c r="F40" s="19">
        <v>4001.6</v>
      </c>
      <c r="G40" s="46">
        <f t="shared" si="0"/>
        <v>5602.24</v>
      </c>
      <c r="H40" s="46"/>
      <c r="I40" s="20">
        <v>1400.56</v>
      </c>
      <c r="J40" s="20">
        <v>40.020000000000003</v>
      </c>
      <c r="K40" s="8">
        <f t="shared" si="5"/>
        <v>80.040000000000006</v>
      </c>
      <c r="L40" s="8">
        <f t="shared" si="6"/>
        <v>120.06</v>
      </c>
      <c r="M40" s="14"/>
      <c r="N40" s="35">
        <v>200.08</v>
      </c>
      <c r="O40" s="20">
        <f t="shared" si="2"/>
        <v>300.12</v>
      </c>
      <c r="P40" s="20">
        <f t="shared" si="3"/>
        <v>400.16</v>
      </c>
      <c r="Q40" s="20">
        <f t="shared" si="4"/>
        <v>500.2</v>
      </c>
      <c r="S40" s="10"/>
    </row>
    <row r="41" spans="2:19">
      <c r="B41" s="21"/>
      <c r="C41" s="21"/>
      <c r="D41" s="22"/>
      <c r="E41" s="18">
        <v>2</v>
      </c>
      <c r="F41" s="19">
        <v>3885.06</v>
      </c>
      <c r="G41" s="46">
        <f t="shared" si="0"/>
        <v>5439.0839999999998</v>
      </c>
      <c r="H41" s="46"/>
      <c r="I41" s="20">
        <v>1359.77</v>
      </c>
      <c r="J41" s="20">
        <v>38.85</v>
      </c>
      <c r="K41" s="8">
        <f t="shared" si="5"/>
        <v>77.7</v>
      </c>
      <c r="L41" s="8">
        <f t="shared" si="6"/>
        <v>116.55000000000001</v>
      </c>
      <c r="M41" s="14"/>
      <c r="N41" s="35">
        <v>194.25</v>
      </c>
      <c r="O41" s="20">
        <f t="shared" si="2"/>
        <v>291.37950000000001</v>
      </c>
      <c r="P41" s="20">
        <f t="shared" si="3"/>
        <v>388.50600000000003</v>
      </c>
      <c r="Q41" s="20">
        <f t="shared" si="4"/>
        <v>485.63249999999999</v>
      </c>
      <c r="S41" s="10"/>
    </row>
    <row r="42" spans="2:19">
      <c r="B42" s="24"/>
      <c r="C42" s="24"/>
      <c r="D42" s="25"/>
      <c r="E42" s="18">
        <v>1</v>
      </c>
      <c r="F42" s="19">
        <v>3771.88</v>
      </c>
      <c r="G42" s="46">
        <f t="shared" si="0"/>
        <v>5280.6319999999996</v>
      </c>
      <c r="H42" s="46"/>
      <c r="I42" s="20">
        <v>1320.16</v>
      </c>
      <c r="J42" s="20">
        <v>37.72</v>
      </c>
      <c r="K42" s="8">
        <f t="shared" si="5"/>
        <v>75.44</v>
      </c>
      <c r="L42" s="8">
        <f t="shared" si="6"/>
        <v>113.16</v>
      </c>
      <c r="M42" s="14"/>
      <c r="N42" s="35">
        <v>188.59</v>
      </c>
      <c r="O42" s="20">
        <f t="shared" si="2"/>
        <v>282.89100000000002</v>
      </c>
      <c r="P42" s="20">
        <f t="shared" si="3"/>
        <v>377.18800000000005</v>
      </c>
      <c r="Q42" s="20">
        <f t="shared" si="4"/>
        <v>471.48500000000001</v>
      </c>
      <c r="S42" s="10"/>
    </row>
    <row r="43" spans="2:19">
      <c r="B43" s="26"/>
      <c r="C43" s="27"/>
      <c r="D43" s="28"/>
      <c r="E43" s="29">
        <v>13</v>
      </c>
      <c r="F43" s="30">
        <v>3354.11</v>
      </c>
      <c r="G43" s="47">
        <f t="shared" si="0"/>
        <v>4695.7539999999999</v>
      </c>
      <c r="H43" s="47"/>
      <c r="I43" s="14"/>
      <c r="J43" s="14"/>
      <c r="K43" s="14"/>
      <c r="L43" s="14"/>
      <c r="M43" s="14"/>
      <c r="N43" s="14"/>
      <c r="O43" s="31">
        <f t="shared" si="2"/>
        <v>251.55824999999999</v>
      </c>
      <c r="P43" s="31">
        <f t="shared" si="3"/>
        <v>335.41100000000006</v>
      </c>
      <c r="Q43" s="31">
        <f t="shared" si="4"/>
        <v>419.26375000000002</v>
      </c>
      <c r="S43" s="10"/>
    </row>
    <row r="44" spans="2:19">
      <c r="B44" s="27" t="s">
        <v>17</v>
      </c>
      <c r="C44" s="27" t="s">
        <v>18</v>
      </c>
      <c r="D44" s="32" t="s">
        <v>33</v>
      </c>
      <c r="E44" s="29">
        <v>12</v>
      </c>
      <c r="F44" s="30">
        <v>3209.7</v>
      </c>
      <c r="G44" s="47">
        <f t="shared" si="0"/>
        <v>4493.579999999999</v>
      </c>
      <c r="H44" s="47"/>
      <c r="I44" s="14"/>
      <c r="J44" s="14"/>
      <c r="K44" s="14"/>
      <c r="L44" s="14"/>
      <c r="M44" s="14"/>
      <c r="N44" s="14"/>
      <c r="O44" s="31">
        <f t="shared" si="2"/>
        <v>240.72749999999996</v>
      </c>
      <c r="P44" s="31">
        <f t="shared" si="3"/>
        <v>320.97000000000003</v>
      </c>
      <c r="Q44" s="31">
        <f t="shared" si="4"/>
        <v>401.21249999999998</v>
      </c>
      <c r="S44" s="10"/>
    </row>
    <row r="45" spans="2:19">
      <c r="B45" s="27" t="s">
        <v>21</v>
      </c>
      <c r="C45" s="33"/>
      <c r="D45" s="32" t="s">
        <v>21</v>
      </c>
      <c r="E45" s="29">
        <v>11</v>
      </c>
      <c r="F45" s="30">
        <v>3071.48</v>
      </c>
      <c r="G45" s="47">
        <f t="shared" si="0"/>
        <v>4300.0720000000001</v>
      </c>
      <c r="H45" s="47"/>
      <c r="I45" s="14"/>
      <c r="J45" s="14"/>
      <c r="K45" s="14"/>
      <c r="L45" s="14"/>
      <c r="M45" s="14"/>
      <c r="N45" s="14"/>
      <c r="O45" s="31">
        <f t="shared" si="2"/>
        <v>230.36099999999999</v>
      </c>
      <c r="P45" s="31">
        <f t="shared" si="3"/>
        <v>307.14800000000002</v>
      </c>
      <c r="Q45" s="31">
        <f t="shared" si="4"/>
        <v>383.935</v>
      </c>
      <c r="S45" s="10"/>
    </row>
    <row r="46" spans="2:19">
      <c r="B46" s="27" t="s">
        <v>34</v>
      </c>
      <c r="C46" s="27"/>
      <c r="D46" s="32" t="s">
        <v>19</v>
      </c>
      <c r="E46" s="29">
        <v>10</v>
      </c>
      <c r="F46" s="30">
        <v>2939.22</v>
      </c>
      <c r="G46" s="47">
        <f t="shared" si="0"/>
        <v>4114.9079999999994</v>
      </c>
      <c r="H46" s="47"/>
      <c r="I46" s="14"/>
      <c r="J46" s="14"/>
      <c r="K46" s="14"/>
      <c r="L46" s="14"/>
      <c r="M46" s="14"/>
      <c r="N46" s="14"/>
      <c r="O46" s="31">
        <f t="shared" si="2"/>
        <v>220.44149999999999</v>
      </c>
      <c r="P46" s="31">
        <f t="shared" si="3"/>
        <v>293.92199999999997</v>
      </c>
      <c r="Q46" s="31">
        <f t="shared" si="4"/>
        <v>367.40249999999997</v>
      </c>
      <c r="S46" s="10"/>
    </row>
    <row r="47" spans="2:19">
      <c r="B47" s="27" t="s">
        <v>24</v>
      </c>
      <c r="C47" s="27"/>
      <c r="D47" s="32" t="s">
        <v>32</v>
      </c>
      <c r="E47" s="29">
        <v>9</v>
      </c>
      <c r="F47" s="30">
        <v>2812.64</v>
      </c>
      <c r="G47" s="47">
        <f t="shared" ref="G47:G55" si="7">F47*$G$16</f>
        <v>3937.6959999999995</v>
      </c>
      <c r="H47" s="47"/>
      <c r="I47" s="14"/>
      <c r="J47" s="14"/>
      <c r="K47" s="14"/>
      <c r="L47" s="14"/>
      <c r="M47" s="14"/>
      <c r="N47" s="14"/>
      <c r="O47" s="31">
        <f t="shared" ref="O47:O55" si="8">$O$16*F47</f>
        <v>210.94799999999998</v>
      </c>
      <c r="P47" s="31">
        <f t="shared" ref="P47:P55" si="9">$P$16*F47</f>
        <v>281.26400000000001</v>
      </c>
      <c r="Q47" s="31">
        <f t="shared" ref="Q47:Q55" si="10">$Q$16*F47</f>
        <v>351.58</v>
      </c>
      <c r="S47" s="10"/>
    </row>
    <row r="48" spans="2:19">
      <c r="B48" s="27" t="s">
        <v>22</v>
      </c>
      <c r="C48" s="27" t="s">
        <v>25</v>
      </c>
      <c r="D48" s="32" t="s">
        <v>17</v>
      </c>
      <c r="E48" s="29">
        <v>8</v>
      </c>
      <c r="F48" s="30">
        <v>2660.96</v>
      </c>
      <c r="G48" s="47">
        <f t="shared" si="7"/>
        <v>3725.3439999999996</v>
      </c>
      <c r="H48" s="47"/>
      <c r="I48" s="14"/>
      <c r="J48" s="14"/>
      <c r="K48" s="14"/>
      <c r="L48" s="14"/>
      <c r="M48" s="14"/>
      <c r="N48" s="14"/>
      <c r="O48" s="31">
        <f t="shared" si="8"/>
        <v>199.572</v>
      </c>
      <c r="P48" s="31">
        <f t="shared" si="9"/>
        <v>266.096</v>
      </c>
      <c r="Q48" s="31">
        <f t="shared" si="10"/>
        <v>332.62</v>
      </c>
      <c r="S48" s="10"/>
    </row>
    <row r="49" spans="2:19">
      <c r="B49" s="27" t="s">
        <v>24</v>
      </c>
      <c r="C49" s="27"/>
      <c r="D49" s="32" t="s">
        <v>31</v>
      </c>
      <c r="E49" s="29">
        <v>7</v>
      </c>
      <c r="F49" s="30">
        <v>2546.38</v>
      </c>
      <c r="G49" s="47">
        <f t="shared" si="7"/>
        <v>3564.9319999999998</v>
      </c>
      <c r="H49" s="47"/>
      <c r="I49" s="14"/>
      <c r="J49" s="14"/>
      <c r="K49" s="14"/>
      <c r="L49" s="14"/>
      <c r="M49" s="14"/>
      <c r="N49" s="14"/>
      <c r="O49" s="31">
        <f t="shared" si="8"/>
        <v>190.9785</v>
      </c>
      <c r="P49" s="31">
        <f t="shared" si="9"/>
        <v>254.63800000000003</v>
      </c>
      <c r="Q49" s="31">
        <f t="shared" si="10"/>
        <v>318.29750000000001</v>
      </c>
      <c r="S49" s="10"/>
    </row>
    <row r="50" spans="2:19">
      <c r="B50" s="27" t="s">
        <v>17</v>
      </c>
      <c r="C50" s="33"/>
      <c r="D50" s="32" t="s">
        <v>26</v>
      </c>
      <c r="E50" s="29">
        <v>6</v>
      </c>
      <c r="F50" s="30">
        <v>2436.73</v>
      </c>
      <c r="G50" s="47">
        <f t="shared" si="7"/>
        <v>3411.422</v>
      </c>
      <c r="H50" s="47"/>
      <c r="I50" s="14"/>
      <c r="J50" s="14"/>
      <c r="K50" s="14"/>
      <c r="L50" s="14"/>
      <c r="M50" s="14"/>
      <c r="N50" s="14"/>
      <c r="O50" s="31">
        <f t="shared" si="8"/>
        <v>182.75475</v>
      </c>
      <c r="P50" s="31">
        <f t="shared" si="9"/>
        <v>243.673</v>
      </c>
      <c r="Q50" s="31">
        <f t="shared" si="10"/>
        <v>304.59125</v>
      </c>
      <c r="S50" s="10"/>
    </row>
    <row r="51" spans="2:19">
      <c r="B51" s="27" t="s">
        <v>27</v>
      </c>
      <c r="C51" s="26"/>
      <c r="D51" s="32" t="s">
        <v>19</v>
      </c>
      <c r="E51" s="29">
        <v>5</v>
      </c>
      <c r="F51" s="30">
        <v>2331.8000000000002</v>
      </c>
      <c r="G51" s="47">
        <f t="shared" si="7"/>
        <v>3264.52</v>
      </c>
      <c r="H51" s="47"/>
      <c r="I51" s="14"/>
      <c r="J51" s="14"/>
      <c r="K51" s="14"/>
      <c r="L51" s="14"/>
      <c r="M51" s="14"/>
      <c r="N51" s="14"/>
      <c r="O51" s="31">
        <f t="shared" si="8"/>
        <v>174.88500000000002</v>
      </c>
      <c r="P51" s="31">
        <f t="shared" si="9"/>
        <v>233.18000000000004</v>
      </c>
      <c r="Q51" s="31">
        <f t="shared" si="10"/>
        <v>291.47500000000002</v>
      </c>
      <c r="S51" s="10"/>
    </row>
    <row r="52" spans="2:19">
      <c r="B52" s="27"/>
      <c r="C52" s="27"/>
      <c r="D52" s="32" t="s">
        <v>28</v>
      </c>
      <c r="E52" s="29">
        <v>4</v>
      </c>
      <c r="F52" s="30">
        <v>2231.38</v>
      </c>
      <c r="G52" s="47">
        <f t="shared" si="7"/>
        <v>3123.9319999999998</v>
      </c>
      <c r="H52" s="47"/>
      <c r="I52" s="14"/>
      <c r="J52" s="14"/>
      <c r="K52" s="14"/>
      <c r="L52" s="14"/>
      <c r="M52" s="14"/>
      <c r="N52" s="14"/>
      <c r="O52" s="31">
        <f t="shared" si="8"/>
        <v>167.3535</v>
      </c>
      <c r="P52" s="31">
        <f t="shared" si="9"/>
        <v>223.13800000000003</v>
      </c>
      <c r="Q52" s="31">
        <f t="shared" si="10"/>
        <v>278.92250000000001</v>
      </c>
      <c r="S52" s="10"/>
    </row>
    <row r="53" spans="2:19">
      <c r="B53" s="27"/>
      <c r="C53" s="27" t="s">
        <v>17</v>
      </c>
      <c r="D53" s="32" t="s">
        <v>17</v>
      </c>
      <c r="E53" s="29">
        <v>3</v>
      </c>
      <c r="F53" s="30">
        <v>2111.0500000000002</v>
      </c>
      <c r="G53" s="47">
        <f t="shared" si="7"/>
        <v>2955.4700000000003</v>
      </c>
      <c r="H53" s="47"/>
      <c r="I53" s="14"/>
      <c r="J53" s="14"/>
      <c r="K53" s="14"/>
      <c r="L53" s="14"/>
      <c r="M53" s="14"/>
      <c r="N53" s="14"/>
      <c r="O53" s="31">
        <f t="shared" si="8"/>
        <v>158.32875000000001</v>
      </c>
      <c r="P53" s="31">
        <f t="shared" si="9"/>
        <v>211.10500000000002</v>
      </c>
      <c r="Q53" s="31">
        <f t="shared" si="10"/>
        <v>263.88125000000002</v>
      </c>
      <c r="S53" s="10"/>
    </row>
    <row r="54" spans="2:19">
      <c r="B54" s="27"/>
      <c r="C54" s="27"/>
      <c r="D54" s="32" t="s">
        <v>22</v>
      </c>
      <c r="E54" s="29">
        <v>2</v>
      </c>
      <c r="F54" s="30">
        <v>2020.14</v>
      </c>
      <c r="G54" s="47">
        <f t="shared" si="7"/>
        <v>2828.1959999999999</v>
      </c>
      <c r="H54" s="47"/>
      <c r="I54" s="14"/>
      <c r="J54" s="14"/>
      <c r="K54" s="14"/>
      <c r="L54" s="14"/>
      <c r="M54" s="14"/>
      <c r="N54" s="14"/>
      <c r="O54" s="31">
        <f t="shared" si="8"/>
        <v>151.51050000000001</v>
      </c>
      <c r="P54" s="31">
        <f t="shared" si="9"/>
        <v>202.01400000000001</v>
      </c>
      <c r="Q54" s="31">
        <f t="shared" si="10"/>
        <v>252.51750000000001</v>
      </c>
      <c r="S54" s="10"/>
    </row>
    <row r="55" spans="2:19">
      <c r="B55" s="33"/>
      <c r="C55" s="33"/>
      <c r="D55" s="33"/>
      <c r="E55" s="29">
        <v>1</v>
      </c>
      <c r="F55" s="30">
        <v>1933.15</v>
      </c>
      <c r="G55" s="47">
        <f t="shared" si="7"/>
        <v>2706.41</v>
      </c>
      <c r="H55" s="47"/>
      <c r="I55" s="14"/>
      <c r="J55" s="14"/>
      <c r="K55" s="14"/>
      <c r="L55" s="14"/>
      <c r="M55" s="14"/>
      <c r="N55" s="14"/>
      <c r="O55" s="31">
        <f t="shared" si="8"/>
        <v>144.98625000000001</v>
      </c>
      <c r="P55" s="31">
        <f t="shared" si="9"/>
        <v>193.31500000000003</v>
      </c>
      <c r="Q55" s="31">
        <f t="shared" si="10"/>
        <v>241.64375000000001</v>
      </c>
      <c r="S55" s="10"/>
    </row>
    <row r="57" spans="2:19" ht="33.75" customHeight="1">
      <c r="B57" s="36" t="s">
        <v>36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</row>
  </sheetData>
  <mergeCells count="56">
    <mergeCell ref="G46:H46"/>
    <mergeCell ref="G52:H52"/>
    <mergeCell ref="G53:H53"/>
    <mergeCell ref="G54:H54"/>
    <mergeCell ref="G55:H55"/>
    <mergeCell ref="G47:H47"/>
    <mergeCell ref="G48:H48"/>
    <mergeCell ref="G49:H49"/>
    <mergeCell ref="G50:H50"/>
    <mergeCell ref="G51:H51"/>
    <mergeCell ref="G41:H41"/>
    <mergeCell ref="G42:H42"/>
    <mergeCell ref="G43:H43"/>
    <mergeCell ref="G44:H44"/>
    <mergeCell ref="G45:H45"/>
    <mergeCell ref="G36:H36"/>
    <mergeCell ref="G37:H37"/>
    <mergeCell ref="G38:H38"/>
    <mergeCell ref="G39:H39"/>
    <mergeCell ref="G40:H40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21:H21"/>
    <mergeCell ref="G22:H22"/>
    <mergeCell ref="G23:H23"/>
    <mergeCell ref="G24:H24"/>
    <mergeCell ref="G25:H25"/>
    <mergeCell ref="G16:H16"/>
    <mergeCell ref="G17:H17"/>
    <mergeCell ref="G18:H18"/>
    <mergeCell ref="G19:H19"/>
    <mergeCell ref="G20:H20"/>
    <mergeCell ref="B57:Q57"/>
    <mergeCell ref="B8:Q8"/>
    <mergeCell ref="B9:Q9"/>
    <mergeCell ref="B12:E12"/>
    <mergeCell ref="F12:F14"/>
    <mergeCell ref="G12:Q12"/>
    <mergeCell ref="B13:E16"/>
    <mergeCell ref="G13:H13"/>
    <mergeCell ref="I13:Q13"/>
    <mergeCell ref="G14:H14"/>
    <mergeCell ref="I14:L14"/>
    <mergeCell ref="M14:Q14"/>
    <mergeCell ref="F15:F16"/>
    <mergeCell ref="G15:H15"/>
    <mergeCell ref="J15:L15"/>
    <mergeCell ref="N15:Q1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3-A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c048514</dc:creator>
  <cp:lastModifiedBy>Rafael Silva Xavier</cp:lastModifiedBy>
  <cp:revision>1</cp:revision>
  <dcterms:created xsi:type="dcterms:W3CDTF">2017-09-01T17:17:41Z</dcterms:created>
  <dcterms:modified xsi:type="dcterms:W3CDTF">2025-09-15T19:12:19Z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